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b.local\Users\RA0\My Documents\AM\XP\PDFer til overføring XP\INVESTOR RELATIONS\Cover Pool Report\"/>
    </mc:Choice>
  </mc:AlternateContent>
  <bookViews>
    <workbookView xWindow="14505" yWindow="45" windowWidth="5655" windowHeight="6780"/>
  </bookViews>
  <sheets>
    <sheet name="2015 Q1" sheetId="10" r:id="rId1"/>
    <sheet name="2014 Q4" sheetId="9" r:id="rId2"/>
    <sheet name="2014 Q3" sheetId="8" r:id="rId3"/>
    <sheet name="2014 Q2" sheetId="6" r:id="rId4"/>
    <sheet name="2014 Q1" sheetId="7" r:id="rId5"/>
    <sheet name="2013 Q4" sheetId="4" r:id="rId6"/>
    <sheet name="2013 Q3" sheetId="3" r:id="rId7"/>
    <sheet name="2013 Q2" sheetId="2" r:id="rId8"/>
    <sheet name="2013 Q1" sheetId="1" r:id="rId9"/>
  </sheets>
  <externalReferences>
    <externalReference r:id="rId10"/>
    <externalReference r:id="rId11"/>
  </externalReferences>
  <calcPr calcId="162913"/>
</workbook>
</file>

<file path=xl/calcChain.xml><?xml version="1.0" encoding="utf-8"?>
<calcChain xmlns="http://schemas.openxmlformats.org/spreadsheetml/2006/main">
  <c r="B25" i="10" l="1"/>
  <c r="B155" i="10"/>
  <c r="M122" i="10"/>
  <c r="L122" i="10"/>
  <c r="K122" i="10"/>
  <c r="J122" i="10"/>
  <c r="I122" i="10"/>
  <c r="H122" i="10"/>
  <c r="G122" i="10"/>
  <c r="F122" i="10"/>
  <c r="E122" i="10"/>
  <c r="D122" i="10"/>
  <c r="C122" i="10"/>
  <c r="B121" i="10"/>
  <c r="B120" i="10"/>
  <c r="B119" i="10"/>
  <c r="B118" i="10"/>
  <c r="M113" i="10"/>
  <c r="L113" i="10"/>
  <c r="K113" i="10"/>
  <c r="J113" i="10"/>
  <c r="I113" i="10"/>
  <c r="H113" i="10"/>
  <c r="G113" i="10"/>
  <c r="F113" i="10"/>
  <c r="E113" i="10"/>
  <c r="D113" i="10"/>
  <c r="C113" i="10"/>
  <c r="B112" i="10"/>
  <c r="B111" i="10"/>
  <c r="B110" i="10"/>
  <c r="B109" i="10"/>
  <c r="B108" i="10"/>
  <c r="M103" i="10"/>
  <c r="L103" i="10"/>
  <c r="K103" i="10"/>
  <c r="J103" i="10"/>
  <c r="I103" i="10"/>
  <c r="H103" i="10"/>
  <c r="G103" i="10"/>
  <c r="F103" i="10"/>
  <c r="E103" i="10"/>
  <c r="D103" i="10"/>
  <c r="C103" i="10"/>
  <c r="B102" i="10"/>
  <c r="B101" i="10"/>
  <c r="B100" i="10"/>
  <c r="B99" i="10"/>
  <c r="B98" i="10"/>
  <c r="M93" i="10"/>
  <c r="L93" i="10"/>
  <c r="K93" i="10"/>
  <c r="J93" i="10"/>
  <c r="I93" i="10"/>
  <c r="H93" i="10"/>
  <c r="G93" i="10"/>
  <c r="F93" i="10"/>
  <c r="E93" i="10"/>
  <c r="D93" i="10"/>
  <c r="C93" i="10"/>
  <c r="B92" i="10"/>
  <c r="B91" i="10"/>
  <c r="B90" i="10"/>
  <c r="B89" i="10"/>
  <c r="B88" i="10"/>
  <c r="B87" i="10"/>
  <c r="M82" i="10"/>
  <c r="L82" i="10"/>
  <c r="K82" i="10"/>
  <c r="J82" i="10"/>
  <c r="I82" i="10"/>
  <c r="H82" i="10"/>
  <c r="G82" i="10"/>
  <c r="F82" i="10"/>
  <c r="E82" i="10"/>
  <c r="D82" i="10"/>
  <c r="C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C57" i="10"/>
  <c r="B57" i="10"/>
  <c r="D56" i="10"/>
  <c r="D55" i="10"/>
  <c r="D54" i="10"/>
  <c r="D53" i="10"/>
  <c r="D52" i="10"/>
  <c r="D51" i="10"/>
  <c r="D46" i="10"/>
  <c r="C41" i="10"/>
  <c r="B41" i="10"/>
  <c r="D47" i="10" s="1"/>
  <c r="B93" i="10" l="1"/>
  <c r="B113" i="10"/>
  <c r="B82" i="10"/>
  <c r="B103" i="10"/>
  <c r="B122" i="10"/>
  <c r="D30" i="10"/>
  <c r="D35" i="10"/>
  <c r="D31" i="10"/>
  <c r="D37" i="10"/>
  <c r="D49" i="10"/>
  <c r="D33" i="10"/>
  <c r="D38" i="10"/>
  <c r="D41" i="10"/>
  <c r="D34" i="10"/>
  <c r="D39" i="10"/>
  <c r="D48" i="10"/>
  <c r="D57" i="10"/>
  <c r="D32" i="10"/>
  <c r="D36" i="10"/>
  <c r="D40" i="10"/>
  <c r="D50" i="10"/>
  <c r="B155" i="9" l="1"/>
  <c r="M122" i="9"/>
  <c r="L122" i="9"/>
  <c r="K122" i="9"/>
  <c r="J122" i="9"/>
  <c r="I122" i="9"/>
  <c r="H122" i="9"/>
  <c r="G122" i="9"/>
  <c r="F122" i="9"/>
  <c r="E122" i="9"/>
  <c r="D122" i="9"/>
  <c r="C122" i="9"/>
  <c r="B121" i="9"/>
  <c r="B120" i="9"/>
  <c r="B119" i="9"/>
  <c r="B118" i="9"/>
  <c r="B122" i="9" s="1"/>
  <c r="M113" i="9"/>
  <c r="L113" i="9"/>
  <c r="K113" i="9"/>
  <c r="J113" i="9"/>
  <c r="I113" i="9"/>
  <c r="H113" i="9"/>
  <c r="G113" i="9"/>
  <c r="F113" i="9"/>
  <c r="E113" i="9"/>
  <c r="D113" i="9"/>
  <c r="C113" i="9"/>
  <c r="B112" i="9"/>
  <c r="B111" i="9"/>
  <c r="B110" i="9"/>
  <c r="B109" i="9"/>
  <c r="B108" i="9"/>
  <c r="M103" i="9"/>
  <c r="L103" i="9"/>
  <c r="K103" i="9"/>
  <c r="J103" i="9"/>
  <c r="I103" i="9"/>
  <c r="H103" i="9"/>
  <c r="G103" i="9"/>
  <c r="F103" i="9"/>
  <c r="E103" i="9"/>
  <c r="D103" i="9"/>
  <c r="C103" i="9"/>
  <c r="B102" i="9"/>
  <c r="B101" i="9"/>
  <c r="B100" i="9"/>
  <c r="B99" i="9"/>
  <c r="B98" i="9"/>
  <c r="M93" i="9"/>
  <c r="L93" i="9"/>
  <c r="K93" i="9"/>
  <c r="J93" i="9"/>
  <c r="I93" i="9"/>
  <c r="H93" i="9"/>
  <c r="G93" i="9"/>
  <c r="F93" i="9"/>
  <c r="E93" i="9"/>
  <c r="D93" i="9"/>
  <c r="C93" i="9"/>
  <c r="B92" i="9"/>
  <c r="B91" i="9"/>
  <c r="B90" i="9"/>
  <c r="B89" i="9"/>
  <c r="B88" i="9"/>
  <c r="B93" i="9" s="1"/>
  <c r="B87" i="9"/>
  <c r="M82" i="9"/>
  <c r="L82" i="9"/>
  <c r="K82" i="9"/>
  <c r="J82" i="9"/>
  <c r="I82" i="9"/>
  <c r="H82" i="9"/>
  <c r="G82" i="9"/>
  <c r="F82" i="9"/>
  <c r="E82" i="9"/>
  <c r="D82" i="9"/>
  <c r="C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C57" i="9"/>
  <c r="B57" i="9"/>
  <c r="D56" i="9"/>
  <c r="D55" i="9"/>
  <c r="D54" i="9"/>
  <c r="D53" i="9"/>
  <c r="D52" i="9"/>
  <c r="D51" i="9"/>
  <c r="D46" i="9"/>
  <c r="C41" i="9"/>
  <c r="B41" i="9"/>
  <c r="D48" i="9" s="1"/>
  <c r="B25" i="9"/>
  <c r="B103" i="9" l="1"/>
  <c r="B113" i="9"/>
  <c r="B19" i="9" s="1"/>
  <c r="B82" i="9"/>
  <c r="D49" i="9"/>
  <c r="D30" i="9"/>
  <c r="D34" i="9"/>
  <c r="D31" i="9"/>
  <c r="D35" i="9"/>
  <c r="D39" i="9"/>
  <c r="D41" i="9"/>
  <c r="D32" i="9"/>
  <c r="D36" i="9"/>
  <c r="D40" i="9"/>
  <c r="D33" i="9"/>
  <c r="D37" i="9"/>
  <c r="D57" i="9"/>
  <c r="D38" i="9"/>
  <c r="D50" i="9"/>
  <c r="D47" i="9"/>
  <c r="B24" i="8"/>
  <c r="B23" i="8"/>
  <c r="B155" i="8" l="1"/>
  <c r="M122" i="8"/>
  <c r="L122" i="8"/>
  <c r="K122" i="8"/>
  <c r="J122" i="8"/>
  <c r="I122" i="8"/>
  <c r="H122" i="8"/>
  <c r="G122" i="8"/>
  <c r="F122" i="8"/>
  <c r="E122" i="8"/>
  <c r="D122" i="8"/>
  <c r="C122" i="8"/>
  <c r="B121" i="8"/>
  <c r="B120" i="8"/>
  <c r="B119" i="8"/>
  <c r="B118" i="8"/>
  <c r="M113" i="8"/>
  <c r="L113" i="8"/>
  <c r="K113" i="8"/>
  <c r="J113" i="8"/>
  <c r="I113" i="8"/>
  <c r="H113" i="8"/>
  <c r="G113" i="8"/>
  <c r="F113" i="8"/>
  <c r="E113" i="8"/>
  <c r="D113" i="8"/>
  <c r="C113" i="8"/>
  <c r="B112" i="8"/>
  <c r="B111" i="8"/>
  <c r="B110" i="8"/>
  <c r="B109" i="8"/>
  <c r="B108" i="8"/>
  <c r="M103" i="8"/>
  <c r="L103" i="8"/>
  <c r="K103" i="8"/>
  <c r="J103" i="8"/>
  <c r="I103" i="8"/>
  <c r="H103" i="8"/>
  <c r="G103" i="8"/>
  <c r="F103" i="8"/>
  <c r="E103" i="8"/>
  <c r="D103" i="8"/>
  <c r="C103" i="8"/>
  <c r="B102" i="8"/>
  <c r="B101" i="8"/>
  <c r="B100" i="8"/>
  <c r="B99" i="8"/>
  <c r="B98" i="8"/>
  <c r="M93" i="8"/>
  <c r="L93" i="8"/>
  <c r="K93" i="8"/>
  <c r="J93" i="8"/>
  <c r="I93" i="8"/>
  <c r="H93" i="8"/>
  <c r="G93" i="8"/>
  <c r="F93" i="8"/>
  <c r="E93" i="8"/>
  <c r="D93" i="8"/>
  <c r="C93" i="8"/>
  <c r="B92" i="8"/>
  <c r="B91" i="8"/>
  <c r="B90" i="8"/>
  <c r="B89" i="8"/>
  <c r="B88" i="8"/>
  <c r="B87" i="8"/>
  <c r="M82" i="8"/>
  <c r="L82" i="8"/>
  <c r="K82" i="8"/>
  <c r="J82" i="8"/>
  <c r="I82" i="8"/>
  <c r="H82" i="8"/>
  <c r="G82" i="8"/>
  <c r="F82" i="8"/>
  <c r="E82" i="8"/>
  <c r="D82" i="8"/>
  <c r="C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C57" i="8"/>
  <c r="B57" i="8"/>
  <c r="D56" i="8"/>
  <c r="D55" i="8"/>
  <c r="D54" i="8"/>
  <c r="D53" i="8"/>
  <c r="D52" i="8"/>
  <c r="D51" i="8"/>
  <c r="D46" i="8"/>
  <c r="C41" i="8"/>
  <c r="B41" i="8"/>
  <c r="D48" i="8" s="1"/>
  <c r="B25" i="8"/>
  <c r="B122" i="8" l="1"/>
  <c r="B113" i="8"/>
  <c r="B103" i="8"/>
  <c r="B93" i="8"/>
  <c r="B82" i="8"/>
  <c r="D32" i="8"/>
  <c r="D40" i="8"/>
  <c r="D36" i="8"/>
  <c r="D50" i="8"/>
  <c r="D57" i="8"/>
  <c r="D31" i="8"/>
  <c r="D35" i="8"/>
  <c r="D39" i="8"/>
  <c r="D41" i="8"/>
  <c r="D49" i="8"/>
  <c r="D33" i="8"/>
  <c r="D37" i="8"/>
  <c r="D47" i="8"/>
  <c r="D30" i="8"/>
  <c r="D34" i="8"/>
  <c r="D38" i="8"/>
  <c r="B152" i="7"/>
  <c r="M122" i="7"/>
  <c r="L122" i="7"/>
  <c r="K122" i="7"/>
  <c r="J122" i="7"/>
  <c r="I122" i="7"/>
  <c r="H122" i="7"/>
  <c r="G122" i="7"/>
  <c r="F122" i="7"/>
  <c r="E122" i="7"/>
  <c r="D122" i="7"/>
  <c r="C122" i="7"/>
  <c r="B121" i="7"/>
  <c r="B120" i="7"/>
  <c r="B119" i="7"/>
  <c r="B118" i="7"/>
  <c r="M113" i="7"/>
  <c r="L113" i="7"/>
  <c r="K113" i="7"/>
  <c r="J113" i="7"/>
  <c r="I113" i="7"/>
  <c r="H113" i="7"/>
  <c r="G113" i="7"/>
  <c r="F113" i="7"/>
  <c r="E113" i="7"/>
  <c r="D113" i="7"/>
  <c r="C113" i="7"/>
  <c r="B112" i="7"/>
  <c r="B111" i="7"/>
  <c r="B110" i="7"/>
  <c r="B109" i="7"/>
  <c r="B108" i="7"/>
  <c r="M103" i="7"/>
  <c r="L103" i="7"/>
  <c r="K103" i="7"/>
  <c r="J103" i="7"/>
  <c r="I103" i="7"/>
  <c r="H103" i="7"/>
  <c r="G103" i="7"/>
  <c r="F103" i="7"/>
  <c r="E103" i="7"/>
  <c r="D103" i="7"/>
  <c r="C103" i="7"/>
  <c r="B102" i="7"/>
  <c r="B101" i="7"/>
  <c r="B100" i="7"/>
  <c r="B99" i="7"/>
  <c r="B98" i="7"/>
  <c r="M93" i="7"/>
  <c r="L93" i="7"/>
  <c r="K93" i="7"/>
  <c r="J93" i="7"/>
  <c r="I93" i="7"/>
  <c r="H93" i="7"/>
  <c r="G93" i="7"/>
  <c r="F93" i="7"/>
  <c r="E93" i="7"/>
  <c r="D93" i="7"/>
  <c r="C93" i="7"/>
  <c r="B92" i="7"/>
  <c r="B91" i="7"/>
  <c r="B90" i="7"/>
  <c r="B89" i="7"/>
  <c r="B88" i="7"/>
  <c r="B87" i="7"/>
  <c r="M82" i="7"/>
  <c r="L82" i="7"/>
  <c r="K82" i="7"/>
  <c r="J82" i="7"/>
  <c r="I82" i="7"/>
  <c r="H82" i="7"/>
  <c r="G82" i="7"/>
  <c r="F82" i="7"/>
  <c r="E82" i="7"/>
  <c r="D82" i="7"/>
  <c r="C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C57" i="7"/>
  <c r="B57" i="7"/>
  <c r="D56" i="7"/>
  <c r="D55" i="7"/>
  <c r="D54" i="7"/>
  <c r="D53" i="7"/>
  <c r="D52" i="7"/>
  <c r="D51" i="7"/>
  <c r="D46" i="7"/>
  <c r="C41" i="7"/>
  <c r="B41" i="7"/>
  <c r="D49" i="7" s="1"/>
  <c r="B25" i="7"/>
  <c r="B24" i="7"/>
  <c r="B23" i="7"/>
  <c r="B20" i="7"/>
  <c r="B93" i="7" l="1"/>
  <c r="D32" i="7"/>
  <c r="D36" i="7"/>
  <c r="D40" i="7"/>
  <c r="D50" i="7"/>
  <c r="B82" i="7"/>
  <c r="B103" i="7"/>
  <c r="B113" i="7"/>
  <c r="B122" i="7"/>
  <c r="D33" i="7"/>
  <c r="D47" i="7"/>
  <c r="D57" i="7"/>
  <c r="D37" i="7"/>
  <c r="D34" i="7"/>
  <c r="D30" i="7"/>
  <c r="D38" i="7"/>
  <c r="D48" i="7"/>
  <c r="D31" i="7"/>
  <c r="D35" i="7"/>
  <c r="D39" i="7"/>
  <c r="D41" i="7"/>
  <c r="B24" i="6"/>
  <c r="B23" i="6"/>
  <c r="B108" i="6" l="1"/>
  <c r="B109" i="6"/>
  <c r="B112" i="6"/>
  <c r="B151" i="6"/>
  <c r="M122" i="6"/>
  <c r="L122" i="6"/>
  <c r="K122" i="6"/>
  <c r="J122" i="6"/>
  <c r="I122" i="6"/>
  <c r="H122" i="6"/>
  <c r="G122" i="6"/>
  <c r="F122" i="6"/>
  <c r="E122" i="6"/>
  <c r="D122" i="6"/>
  <c r="C122" i="6"/>
  <c r="B121" i="6"/>
  <c r="B120" i="6"/>
  <c r="B119" i="6"/>
  <c r="B118" i="6"/>
  <c r="M113" i="6"/>
  <c r="L113" i="6"/>
  <c r="K113" i="6"/>
  <c r="J113" i="6"/>
  <c r="I113" i="6"/>
  <c r="H113" i="6"/>
  <c r="G113" i="6"/>
  <c r="F113" i="6"/>
  <c r="E113" i="6"/>
  <c r="D113" i="6"/>
  <c r="C113" i="6"/>
  <c r="B111" i="6"/>
  <c r="B110" i="6"/>
  <c r="M103" i="6"/>
  <c r="L103" i="6"/>
  <c r="K103" i="6"/>
  <c r="J103" i="6"/>
  <c r="I103" i="6"/>
  <c r="H103" i="6"/>
  <c r="G103" i="6"/>
  <c r="F103" i="6"/>
  <c r="E103" i="6"/>
  <c r="D103" i="6"/>
  <c r="C103" i="6"/>
  <c r="B102" i="6"/>
  <c r="B101" i="6"/>
  <c r="B100" i="6"/>
  <c r="B99" i="6"/>
  <c r="B98" i="6"/>
  <c r="M93" i="6"/>
  <c r="L93" i="6"/>
  <c r="K93" i="6"/>
  <c r="J93" i="6"/>
  <c r="I93" i="6"/>
  <c r="H93" i="6"/>
  <c r="G93" i="6"/>
  <c r="F93" i="6"/>
  <c r="E93" i="6"/>
  <c r="D93" i="6"/>
  <c r="C93" i="6"/>
  <c r="B92" i="6"/>
  <c r="B91" i="6"/>
  <c r="B90" i="6"/>
  <c r="B89" i="6"/>
  <c r="B88" i="6"/>
  <c r="B87" i="6"/>
  <c r="M82" i="6"/>
  <c r="L82" i="6"/>
  <c r="K82" i="6"/>
  <c r="J82" i="6"/>
  <c r="I82" i="6"/>
  <c r="H82" i="6"/>
  <c r="G82" i="6"/>
  <c r="F82" i="6"/>
  <c r="E82" i="6"/>
  <c r="D82" i="6"/>
  <c r="C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C57" i="6"/>
  <c r="B57" i="6"/>
  <c r="D56" i="6"/>
  <c r="D55" i="6"/>
  <c r="D54" i="6"/>
  <c r="D53" i="6"/>
  <c r="D52" i="6"/>
  <c r="D51" i="6"/>
  <c r="D46" i="6"/>
  <c r="C41" i="6"/>
  <c r="B41" i="6"/>
  <c r="D47" i="6" s="1"/>
  <c r="B25" i="6"/>
  <c r="B122" i="6" l="1"/>
  <c r="B93" i="6"/>
  <c r="B113" i="6"/>
  <c r="B103" i="6"/>
  <c r="B82" i="6"/>
  <c r="D57" i="6"/>
  <c r="D31" i="6"/>
  <c r="D34" i="6"/>
  <c r="D35" i="6"/>
  <c r="D30" i="6"/>
  <c r="D39" i="6"/>
  <c r="D49" i="6"/>
  <c r="D37" i="6"/>
  <c r="D33" i="6"/>
  <c r="D38" i="6"/>
  <c r="D41" i="6"/>
  <c r="D50" i="6"/>
  <c r="D32" i="6"/>
  <c r="D36" i="6"/>
  <c r="D40" i="6"/>
  <c r="D48" i="6"/>
  <c r="D56" i="4" l="1"/>
  <c r="D55" i="4"/>
  <c r="D54" i="4"/>
  <c r="D53" i="4"/>
  <c r="D52" i="4"/>
  <c r="D51" i="4"/>
  <c r="L113" i="4"/>
  <c r="M122" i="4"/>
  <c r="L122" i="4"/>
  <c r="K122" i="4"/>
  <c r="J122" i="4"/>
  <c r="I122" i="4"/>
  <c r="H122" i="4"/>
  <c r="G122" i="4"/>
  <c r="F122" i="4"/>
  <c r="E122" i="4"/>
  <c r="D122" i="4"/>
  <c r="C122" i="4"/>
  <c r="B121" i="4"/>
  <c r="B120" i="4"/>
  <c r="B119" i="4"/>
  <c r="B118" i="4"/>
  <c r="M113" i="4"/>
  <c r="K113" i="4"/>
  <c r="J113" i="4"/>
  <c r="I113" i="4"/>
  <c r="H113" i="4"/>
  <c r="G113" i="4"/>
  <c r="F113" i="4"/>
  <c r="E113" i="4"/>
  <c r="D113" i="4"/>
  <c r="C113" i="4"/>
  <c r="B112" i="4"/>
  <c r="B111" i="4"/>
  <c r="B110" i="4"/>
  <c r="B109" i="4"/>
  <c r="B108" i="4"/>
  <c r="M103" i="4"/>
  <c r="L103" i="4"/>
  <c r="K103" i="4"/>
  <c r="J103" i="4"/>
  <c r="I103" i="4"/>
  <c r="H103" i="4"/>
  <c r="G103" i="4"/>
  <c r="F103" i="4"/>
  <c r="E103" i="4"/>
  <c r="D103" i="4"/>
  <c r="C103" i="4"/>
  <c r="B102" i="4"/>
  <c r="B101" i="4"/>
  <c r="B100" i="4"/>
  <c r="B99" i="4"/>
  <c r="B98" i="4"/>
  <c r="M93" i="4"/>
  <c r="L93" i="4"/>
  <c r="K93" i="4"/>
  <c r="J93" i="4"/>
  <c r="I93" i="4"/>
  <c r="H93" i="4"/>
  <c r="G93" i="4"/>
  <c r="F93" i="4"/>
  <c r="E93" i="4"/>
  <c r="D93" i="4"/>
  <c r="C93" i="4"/>
  <c r="B92" i="4"/>
  <c r="B91" i="4"/>
  <c r="B90" i="4"/>
  <c r="B89" i="4"/>
  <c r="B88" i="4"/>
  <c r="B87" i="4"/>
  <c r="M82" i="4"/>
  <c r="L82" i="4"/>
  <c r="K82" i="4"/>
  <c r="J82" i="4"/>
  <c r="I82" i="4"/>
  <c r="H82" i="4"/>
  <c r="G82" i="4"/>
  <c r="F82" i="4"/>
  <c r="E82" i="4"/>
  <c r="D82" i="4"/>
  <c r="C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C57" i="4"/>
  <c r="B57" i="4"/>
  <c r="D46" i="4"/>
  <c r="C41" i="4"/>
  <c r="B41" i="4"/>
  <c r="D40" i="4"/>
  <c r="B25" i="4"/>
  <c r="B93" i="4" l="1"/>
  <c r="B122" i="4"/>
  <c r="D57" i="4"/>
  <c r="D41" i="4"/>
  <c r="D32" i="4"/>
  <c r="D33" i="4"/>
  <c r="D50" i="4"/>
  <c r="B113" i="4"/>
  <c r="B103" i="4"/>
  <c r="B82" i="4"/>
  <c r="D36" i="4"/>
  <c r="D47" i="4"/>
  <c r="D30" i="4"/>
  <c r="D34" i="4"/>
  <c r="D38" i="4"/>
  <c r="D48" i="4"/>
  <c r="D37" i="4"/>
  <c r="D31" i="4"/>
  <c r="D35" i="4"/>
  <c r="D39" i="4"/>
  <c r="D49" i="4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D44" i="3"/>
  <c r="M120" i="3" l="1"/>
  <c r="L120" i="3"/>
  <c r="K120" i="3"/>
  <c r="J120" i="3"/>
  <c r="I120" i="3"/>
  <c r="H120" i="3"/>
  <c r="G120" i="3"/>
  <c r="F120" i="3"/>
  <c r="E120" i="3"/>
  <c r="D120" i="3"/>
  <c r="C120" i="3"/>
  <c r="B119" i="3"/>
  <c r="B118" i="3"/>
  <c r="B117" i="3"/>
  <c r="B116" i="3"/>
  <c r="B120" i="3" s="1"/>
  <c r="M111" i="3"/>
  <c r="L111" i="3"/>
  <c r="K111" i="3"/>
  <c r="J111" i="3"/>
  <c r="I111" i="3"/>
  <c r="H111" i="3"/>
  <c r="G111" i="3"/>
  <c r="F111" i="3"/>
  <c r="E111" i="3"/>
  <c r="D111" i="3"/>
  <c r="C111" i="3"/>
  <c r="B110" i="3"/>
  <c r="B109" i="3"/>
  <c r="B108" i="3"/>
  <c r="B107" i="3"/>
  <c r="B106" i="3"/>
  <c r="M101" i="3"/>
  <c r="L101" i="3"/>
  <c r="K101" i="3"/>
  <c r="J101" i="3"/>
  <c r="I101" i="3"/>
  <c r="H101" i="3"/>
  <c r="G101" i="3"/>
  <c r="F101" i="3"/>
  <c r="E101" i="3"/>
  <c r="D101" i="3"/>
  <c r="C101" i="3"/>
  <c r="B100" i="3"/>
  <c r="B99" i="3"/>
  <c r="B98" i="3"/>
  <c r="B97" i="3"/>
  <c r="B96" i="3"/>
  <c r="M91" i="3"/>
  <c r="L91" i="3"/>
  <c r="K91" i="3"/>
  <c r="J91" i="3"/>
  <c r="I91" i="3"/>
  <c r="H91" i="3"/>
  <c r="G91" i="3"/>
  <c r="F91" i="3"/>
  <c r="E91" i="3"/>
  <c r="D91" i="3"/>
  <c r="C91" i="3"/>
  <c r="B90" i="3"/>
  <c r="B89" i="3"/>
  <c r="B88" i="3"/>
  <c r="B87" i="3"/>
  <c r="B86" i="3"/>
  <c r="B85" i="3"/>
  <c r="M80" i="3"/>
  <c r="L80" i="3"/>
  <c r="K80" i="3"/>
  <c r="J80" i="3"/>
  <c r="I80" i="3"/>
  <c r="H80" i="3"/>
  <c r="G80" i="3"/>
  <c r="F80" i="3"/>
  <c r="E80" i="3"/>
  <c r="D80" i="3"/>
  <c r="C80" i="3"/>
  <c r="B80" i="3"/>
  <c r="C55" i="3"/>
  <c r="B55" i="3"/>
  <c r="C39" i="3"/>
  <c r="B39" i="3"/>
  <c r="D39" i="3" s="1"/>
  <c r="D32" i="3"/>
  <c r="D37" i="3" l="1"/>
  <c r="B111" i="3"/>
  <c r="B101" i="3"/>
  <c r="B91" i="3"/>
  <c r="D35" i="3"/>
  <c r="D28" i="3"/>
  <c r="D33" i="3"/>
  <c r="D29" i="3"/>
  <c r="D31" i="3"/>
  <c r="D36" i="3"/>
  <c r="D47" i="3"/>
  <c r="D55" i="3"/>
  <c r="B23" i="3"/>
  <c r="D30" i="3"/>
  <c r="D34" i="3"/>
  <c r="D38" i="3"/>
  <c r="D48" i="3"/>
  <c r="D45" i="3"/>
  <c r="D46" i="3"/>
  <c r="C52" i="2"/>
  <c r="C36" i="2"/>
  <c r="D48" i="2"/>
  <c r="B52" i="2"/>
  <c r="B36" i="2"/>
  <c r="B113" i="2"/>
  <c r="M117" i="2"/>
  <c r="L117" i="2"/>
  <c r="K117" i="2"/>
  <c r="J117" i="2"/>
  <c r="I117" i="2"/>
  <c r="H117" i="2"/>
  <c r="G117" i="2"/>
  <c r="F117" i="2"/>
  <c r="E117" i="2"/>
  <c r="D117" i="2"/>
  <c r="C117" i="2"/>
  <c r="B116" i="2"/>
  <c r="B115" i="2"/>
  <c r="B117" i="2" s="1"/>
  <c r="B114" i="2"/>
  <c r="M108" i="2"/>
  <c r="L108" i="2"/>
  <c r="K108" i="2"/>
  <c r="J108" i="2"/>
  <c r="I108" i="2"/>
  <c r="H108" i="2"/>
  <c r="G108" i="2"/>
  <c r="F108" i="2"/>
  <c r="E108" i="2"/>
  <c r="D108" i="2"/>
  <c r="C108" i="2"/>
  <c r="B107" i="2"/>
  <c r="B106" i="2"/>
  <c r="B105" i="2"/>
  <c r="B104" i="2"/>
  <c r="B103" i="2"/>
  <c r="M98" i="2"/>
  <c r="L98" i="2"/>
  <c r="K98" i="2"/>
  <c r="J98" i="2"/>
  <c r="I98" i="2"/>
  <c r="H98" i="2"/>
  <c r="G98" i="2"/>
  <c r="F98" i="2"/>
  <c r="E98" i="2"/>
  <c r="D98" i="2"/>
  <c r="C98" i="2"/>
  <c r="B97" i="2"/>
  <c r="B96" i="2"/>
  <c r="B95" i="2"/>
  <c r="B94" i="2"/>
  <c r="B93" i="2"/>
  <c r="M88" i="2"/>
  <c r="L88" i="2"/>
  <c r="K88" i="2"/>
  <c r="J88" i="2"/>
  <c r="I88" i="2"/>
  <c r="H88" i="2"/>
  <c r="G88" i="2"/>
  <c r="F88" i="2"/>
  <c r="E88" i="2"/>
  <c r="D88" i="2"/>
  <c r="C88" i="2"/>
  <c r="B87" i="2"/>
  <c r="B86" i="2"/>
  <c r="B85" i="2"/>
  <c r="B84" i="2"/>
  <c r="B83" i="2"/>
  <c r="B82" i="2"/>
  <c r="M77" i="2"/>
  <c r="L77" i="2"/>
  <c r="K77" i="2"/>
  <c r="J77" i="2"/>
  <c r="I77" i="2"/>
  <c r="H77" i="2"/>
  <c r="G77" i="2"/>
  <c r="F77" i="2"/>
  <c r="E77" i="2"/>
  <c r="D77" i="2"/>
  <c r="C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D45" i="2"/>
  <c r="D41" i="2"/>
  <c r="D33" i="2"/>
  <c r="D29" i="2"/>
  <c r="D25" i="2"/>
  <c r="D52" i="2" l="1"/>
  <c r="B7" i="2"/>
  <c r="B20" i="2" s="1"/>
  <c r="D27" i="2"/>
  <c r="D31" i="2"/>
  <c r="D35" i="2"/>
  <c r="D43" i="2"/>
  <c r="D47" i="2"/>
  <c r="D26" i="2"/>
  <c r="D30" i="2"/>
  <c r="D34" i="2"/>
  <c r="D42" i="2"/>
  <c r="D46" i="2"/>
  <c r="D28" i="2"/>
  <c r="D32" i="2"/>
  <c r="D36" i="2"/>
  <c r="D44" i="2"/>
  <c r="B108" i="2"/>
  <c r="B98" i="2"/>
  <c r="B88" i="2"/>
  <c r="B77" i="2"/>
  <c r="B19" i="1" l="1"/>
  <c r="B7" i="1"/>
  <c r="B20" i="1" s="1"/>
  <c r="M117" i="1"/>
  <c r="L117" i="1"/>
  <c r="K117" i="1"/>
  <c r="J117" i="1"/>
  <c r="I117" i="1"/>
  <c r="H117" i="1"/>
  <c r="G117" i="1"/>
  <c r="F117" i="1"/>
  <c r="E117" i="1"/>
  <c r="D117" i="1"/>
  <c r="C117" i="1"/>
  <c r="B116" i="1"/>
  <c r="B115" i="1"/>
  <c r="B114" i="1"/>
  <c r="M108" i="1"/>
  <c r="L108" i="1"/>
  <c r="K108" i="1"/>
  <c r="J108" i="1"/>
  <c r="I108" i="1"/>
  <c r="H108" i="1"/>
  <c r="G108" i="1"/>
  <c r="F108" i="1"/>
  <c r="E108" i="1"/>
  <c r="D108" i="1"/>
  <c r="C108" i="1"/>
  <c r="B107" i="1"/>
  <c r="B106" i="1"/>
  <c r="B105" i="1"/>
  <c r="B104" i="1"/>
  <c r="B103" i="1"/>
  <c r="M98" i="1"/>
  <c r="L98" i="1"/>
  <c r="K98" i="1"/>
  <c r="J98" i="1"/>
  <c r="I98" i="1"/>
  <c r="H98" i="1"/>
  <c r="G98" i="1"/>
  <c r="F98" i="1"/>
  <c r="E98" i="1"/>
  <c r="D98" i="1"/>
  <c r="C98" i="1"/>
  <c r="B97" i="1"/>
  <c r="B96" i="1"/>
  <c r="B95" i="1"/>
  <c r="B94" i="1"/>
  <c r="B93" i="1"/>
  <c r="B87" i="1"/>
  <c r="B86" i="1"/>
  <c r="B85" i="1"/>
  <c r="B84" i="1"/>
  <c r="B83" i="1"/>
  <c r="B82" i="1"/>
  <c r="M88" i="1"/>
  <c r="L88" i="1"/>
  <c r="K88" i="1"/>
  <c r="J88" i="1"/>
  <c r="I88" i="1"/>
  <c r="H88" i="1"/>
  <c r="G88" i="1"/>
  <c r="F88" i="1"/>
  <c r="E88" i="1"/>
  <c r="D88" i="1"/>
  <c r="C88" i="1"/>
  <c r="M77" i="1"/>
  <c r="L77" i="1"/>
  <c r="K77" i="1"/>
  <c r="J77" i="1"/>
  <c r="I77" i="1"/>
  <c r="H77" i="1"/>
  <c r="G77" i="1"/>
  <c r="F77" i="1"/>
  <c r="E77" i="1"/>
  <c r="D77" i="1"/>
  <c r="C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D35" i="1"/>
  <c r="D34" i="1"/>
  <c r="D33" i="1"/>
  <c r="D32" i="1"/>
  <c r="D52" i="1"/>
  <c r="D47" i="1"/>
  <c r="D46" i="1"/>
  <c r="D45" i="1"/>
  <c r="D44" i="1"/>
  <c r="D43" i="1"/>
  <c r="D42" i="1"/>
  <c r="D41" i="1"/>
  <c r="D36" i="1"/>
  <c r="D31" i="1"/>
  <c r="D30" i="1"/>
  <c r="D29" i="1"/>
  <c r="D28" i="1"/>
  <c r="D27" i="1"/>
  <c r="D26" i="1"/>
  <c r="D25" i="1"/>
  <c r="B117" i="1" l="1"/>
  <c r="B108" i="1"/>
  <c r="B98" i="1"/>
  <c r="B88" i="1"/>
  <c r="B77" i="1"/>
</calcChain>
</file>

<file path=xl/sharedStrings.xml><?xml version="1.0" encoding="utf-8"?>
<sst xmlns="http://schemas.openxmlformats.org/spreadsheetml/2006/main" count="2191" uniqueCount="156">
  <si>
    <t>Cover Pool Report for Storebrand Boligkreditt AS</t>
  </si>
  <si>
    <t>Report Date</t>
  </si>
  <si>
    <t>Report Currency</t>
  </si>
  <si>
    <t>NOK</t>
  </si>
  <si>
    <t>Composition of Cover Pool</t>
  </si>
  <si>
    <t>100 % residential</t>
  </si>
  <si>
    <t>WA Indexed LTV</t>
  </si>
  <si>
    <t>WA Original LTV</t>
  </si>
  <si>
    <t>Flexible Mortgages</t>
  </si>
  <si>
    <t>10 Largest Borrowers</t>
  </si>
  <si>
    <t>Total Loan Balance</t>
  </si>
  <si>
    <t>Average Loan Balance</t>
  </si>
  <si>
    <t>No. of Loans</t>
  </si>
  <si>
    <t>WA Seasoning (months)</t>
  </si>
  <si>
    <t>WA Remaining Life (months)</t>
  </si>
  <si>
    <t>No. of Borrowers</t>
  </si>
  <si>
    <t>No. of Properties</t>
  </si>
  <si>
    <t>Loans in Arrears &gt; 90 days</t>
  </si>
  <si>
    <t>Substitute Assets</t>
  </si>
  <si>
    <t>Total Cover Pool</t>
  </si>
  <si>
    <t>Table 1. Overview of Cover Pool</t>
  </si>
  <si>
    <t>Table 2. LTV breakdown of Residential Mortgages - Indexed LTV ranges</t>
  </si>
  <si>
    <t>0-≤40%</t>
  </si>
  <si>
    <t>&gt;40%-≤50%</t>
  </si>
  <si>
    <t>&gt;50%-≤60%</t>
  </si>
  <si>
    <t>&gt;60%-≤70%</t>
  </si>
  <si>
    <t>&gt;70%-≤80%</t>
  </si>
  <si>
    <t>&gt;80%-≤85%</t>
  </si>
  <si>
    <t>&gt;85%-≤90%</t>
  </si>
  <si>
    <t>&gt;90%-≤95%</t>
  </si>
  <si>
    <t>&gt;95%-≤100%</t>
  </si>
  <si>
    <t>&gt;100%-≤105%</t>
  </si>
  <si>
    <t>&gt;105%</t>
  </si>
  <si>
    <t>Total</t>
  </si>
  <si>
    <t>LTV ranges</t>
  </si>
  <si>
    <t>Loan Balance</t>
  </si>
  <si>
    <t>Relative size</t>
  </si>
  <si>
    <t>Table 3. LTV breakdown of Residential Mortgages - Original LTV ranges</t>
  </si>
  <si>
    <t xml:space="preserve"> LTV: 0-≤40% </t>
  </si>
  <si>
    <t xml:space="preserve"> LTV:&gt;40%-≤50% </t>
  </si>
  <si>
    <t xml:space="preserve"> LTV:&gt;50%-≤60% </t>
  </si>
  <si>
    <t xml:space="preserve"> LTV:&gt;60%-≤70% </t>
  </si>
  <si>
    <t xml:space="preserve"> LTV:&gt;70%-≤80% </t>
  </si>
  <si>
    <t xml:space="preserve"> LTV:&gt;80%-≤85% </t>
  </si>
  <si>
    <t xml:space="preserve"> LTV:&gt;85%-≤90% </t>
  </si>
  <si>
    <t xml:space="preserve"> LTV:&gt;90%-≤95% </t>
  </si>
  <si>
    <t xml:space="preserve"> LTV:&gt;95%-≤100% </t>
  </si>
  <si>
    <t xml:space="preserve"> LTV:&gt;100%-≤105% </t>
  </si>
  <si>
    <t xml:space="preserve"> LTV:&gt;105% </t>
  </si>
  <si>
    <t>Akershus</t>
  </si>
  <si>
    <t>Aust-Agder</t>
  </si>
  <si>
    <t>Buskerud</t>
  </si>
  <si>
    <t>Finnmark</t>
  </si>
  <si>
    <t>Hedmark</t>
  </si>
  <si>
    <t>Hordaland</t>
  </si>
  <si>
    <t>More og Romsdal</t>
  </si>
  <si>
    <t>Nordland</t>
  </si>
  <si>
    <t>Nord-Trondelag</t>
  </si>
  <si>
    <t>Oppland</t>
  </si>
  <si>
    <t>Oslo</t>
  </si>
  <si>
    <t>Ostfold</t>
  </si>
  <si>
    <t>Rogaland</t>
  </si>
  <si>
    <t>Sogn og Fjordane</t>
  </si>
  <si>
    <t>Sor-Trondelag</t>
  </si>
  <si>
    <t>Telemark</t>
  </si>
  <si>
    <t>Troms</t>
  </si>
  <si>
    <t>Vest-Agder</t>
  </si>
  <si>
    <t>Vestfold</t>
  </si>
  <si>
    <t>Region</t>
  </si>
  <si>
    <t>Unknown Norway</t>
  </si>
  <si>
    <t>≥2-&lt;6 (and not BPI or Fce)</t>
  </si>
  <si>
    <t>≥6-&lt;12 (and not BPI or Fce)</t>
  </si>
  <si>
    <t>&gt;12 (and not BPI or Fce)</t>
  </si>
  <si>
    <t>BPI (and not Fce)</t>
  </si>
  <si>
    <t>Foreclosure ("Fce")</t>
  </si>
  <si>
    <t>&lt;2 (and not BPI or Fce)</t>
  </si>
  <si>
    <t>Arrear group</t>
  </si>
  <si>
    <t>Seasoning group</t>
  </si>
  <si>
    <t>&lt; 12</t>
  </si>
  <si>
    <t>≥12-&lt;24</t>
  </si>
  <si>
    <t>≥24-&lt;36</t>
  </si>
  <si>
    <t>≥36-&lt;60</t>
  </si>
  <si>
    <t>≥60</t>
  </si>
  <si>
    <t>Frequency group</t>
  </si>
  <si>
    <t>Monthly</t>
  </si>
  <si>
    <t>Quarterly / Semi-annually</t>
  </si>
  <si>
    <t>Annually</t>
  </si>
  <si>
    <t>Bullet</t>
  </si>
  <si>
    <t>Other (*)</t>
  </si>
  <si>
    <t>* Flexible mortgages are categorised as Other</t>
  </si>
  <si>
    <t>Floating rate</t>
  </si>
  <si>
    <t>Fixed rate with reset &lt;2 years</t>
  </si>
  <si>
    <t>Fixed rate with reset  ≥2 but &lt; 5 years</t>
  </si>
  <si>
    <t>Fixed rate with reset ≥5 years</t>
  </si>
  <si>
    <t>ISIN</t>
  </si>
  <si>
    <t>Currency</t>
  </si>
  <si>
    <t>Current balance in currency of issued Covered Bond</t>
  </si>
  <si>
    <t>Expected maturity date</t>
  </si>
  <si>
    <t>Legal final              (or "extended" maturity date)</t>
  </si>
  <si>
    <t>Interest payment frequency</t>
  </si>
  <si>
    <t>Interest rate type</t>
  </si>
  <si>
    <t>Date of issuance</t>
  </si>
  <si>
    <t>Series number</t>
  </si>
  <si>
    <t>Counterparty</t>
  </si>
  <si>
    <t>Exposure Type</t>
  </si>
  <si>
    <t>Nominal Amount</t>
  </si>
  <si>
    <t>FX rate</t>
  </si>
  <si>
    <t>Figure 1. Maturity Profile of Covered Bonds and Residential Mortgages in Cover Pool</t>
  </si>
  <si>
    <t>NO0010428584</t>
  </si>
  <si>
    <t>NOK (Norway)</t>
  </si>
  <si>
    <t>NO0010466071</t>
  </si>
  <si>
    <t>NO0010507809</t>
  </si>
  <si>
    <t>NO0010548373</t>
  </si>
  <si>
    <t>NO0010575913</t>
  </si>
  <si>
    <t>NO0010612294</t>
  </si>
  <si>
    <t>NO0010635071</t>
  </si>
  <si>
    <t>NO0010638307</t>
  </si>
  <si>
    <t>NO0010660822</t>
  </si>
  <si>
    <t>Quarterly</t>
  </si>
  <si>
    <t>Fixed rate</t>
  </si>
  <si>
    <t>Storebrand Bank ASA</t>
  </si>
  <si>
    <t>NA.</t>
  </si>
  <si>
    <t>Deposit</t>
  </si>
  <si>
    <t>Rating (M/F/S&amp;P)</t>
  </si>
  <si>
    <t>Nordea Bank Norge ASA</t>
  </si>
  <si>
    <t>Aa3/AA-/AA-</t>
  </si>
  <si>
    <t>Baa1/NR/BBB+</t>
  </si>
  <si>
    <t>Table 4. Loan Balance in different Regions - Indexed LTV ranges</t>
  </si>
  <si>
    <t>Table 5. Loans in arrear - Indexed LTV ranges</t>
  </si>
  <si>
    <t>Table 6. Seasoning of Mortgages (Months) - Indexed LTV ranges</t>
  </si>
  <si>
    <t>Table 7. Principal Payment Frequency of Mortgages - Indexed LTV ranges</t>
  </si>
  <si>
    <t>Table 8. Interest Type of Mortgages - Indexed LTV ranges</t>
  </si>
  <si>
    <t>Table 9. Outstanding Covered Bonds</t>
  </si>
  <si>
    <t>Table 10. Substitute Assets</t>
  </si>
  <si>
    <t>Current OC</t>
  </si>
  <si>
    <t>OC if 20 % house price drop</t>
  </si>
  <si>
    <t>OC if 30 % house price drop</t>
  </si>
  <si>
    <t>WA Indexed ETV</t>
  </si>
  <si>
    <t>WA Original ETV</t>
  </si>
  <si>
    <t>Current OC (eligible only)</t>
  </si>
  <si>
    <t>Table 11. Loan size</t>
  </si>
  <si>
    <t>&lt; NOK 1 million</t>
  </si>
  <si>
    <t>[NOK 1 million, NOK 2 million&gt;</t>
  </si>
  <si>
    <t>[NOK 2 million, NOK 3 million&gt;</t>
  </si>
  <si>
    <t>[NOK 3 million, NOK 4 million&gt;</t>
  </si>
  <si>
    <t>[NOK 4 million, NOK 5 million&gt;</t>
  </si>
  <si>
    <t>&gt; NOK 5 million</t>
  </si>
  <si>
    <t>Loan size buckets</t>
  </si>
  <si>
    <t>Currency risk</t>
  </si>
  <si>
    <t>Table 10. Outstanding Covered Bonds</t>
  </si>
  <si>
    <t>Table 11. Substitute Assets</t>
  </si>
  <si>
    <t>Table 12. Loan size</t>
  </si>
  <si>
    <t>Table 9. Market risk</t>
  </si>
  <si>
    <t>*Interest rate shock +1% (Parallell shock)</t>
  </si>
  <si>
    <t>Interest rate risk / Economic risk*</t>
  </si>
  <si>
    <t>Baa2/NR/BBB+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</si>
</sst>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00\ 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4"/>
      <color rgb="FFDA291C"/>
      <name val="SignaColumn-Book"/>
    </font>
    <font>
      <sz val="11"/>
      <color theme="1"/>
      <name val="SignaColumn-Book"/>
    </font>
    <font>
      <sz val="11"/>
      <color theme="1"/>
      <name val="SignaColumn-Light"/>
    </font>
    <font>
      <b/>
      <sz val="12"/>
      <color rgb="FFDA291C"/>
      <name val="SignaColumn-Book"/>
    </font>
    <font>
      <b/>
      <sz val="11"/>
      <color theme="1"/>
      <name val="SignaColumn-Book"/>
    </font>
    <font>
      <sz val="8"/>
      <color theme="1"/>
      <name val="SignaColumn-Light"/>
    </font>
    <font>
      <sz val="10"/>
      <name val="MS Sans Serif"/>
      <family val="2"/>
    </font>
    <font>
      <sz val="11"/>
      <name val="SignaColumn-Book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B7C9D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3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15" fillId="2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2" borderId="7" applyNumberFormat="0" applyFont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8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15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8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3" fontId="3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2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" fillId="0" borderId="0">
      <alignment horizontal="left" wrapText="1"/>
    </xf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</cellStyleXfs>
  <cellXfs count="58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3" fillId="0" borderId="0" xfId="0" applyNumberFormat="1" applyFont="1"/>
    <xf numFmtId="0" fontId="23" fillId="0" borderId="0" xfId="0" applyFont="1" applyAlignment="1">
      <alignment horizontal="right"/>
    </xf>
    <xf numFmtId="0" fontId="24" fillId="0" borderId="0" xfId="0" applyFont="1"/>
    <xf numFmtId="0" fontId="22" fillId="0" borderId="12" xfId="0" applyFont="1" applyBorder="1"/>
    <xf numFmtId="0" fontId="22" fillId="0" borderId="14" xfId="0" applyFont="1" applyBorder="1"/>
    <xf numFmtId="0" fontId="22" fillId="0" borderId="15" xfId="0" applyFont="1" applyBorder="1"/>
    <xf numFmtId="0" fontId="25" fillId="24" borderId="16" xfId="0" applyFont="1" applyFill="1" applyBorder="1"/>
    <xf numFmtId="0" fontId="23" fillId="0" borderId="10" xfId="0" applyFont="1" applyBorder="1"/>
    <xf numFmtId="3" fontId="23" fillId="0" borderId="10" xfId="0" applyNumberFormat="1" applyFont="1" applyBorder="1"/>
    <xf numFmtId="0" fontId="23" fillId="0" borderId="14" xfId="0" applyFont="1" applyBorder="1"/>
    <xf numFmtId="165" fontId="25" fillId="24" borderId="16" xfId="1" applyNumberFormat="1" applyFont="1" applyFill="1" applyBorder="1"/>
    <xf numFmtId="10" fontId="23" fillId="0" borderId="15" xfId="2" applyNumberFormat="1" applyFont="1" applyBorder="1"/>
    <xf numFmtId="10" fontId="25" fillId="24" borderId="16" xfId="2" applyNumberFormat="1" applyFont="1" applyFill="1" applyBorder="1"/>
    <xf numFmtId="0" fontId="23" fillId="0" borderId="0" xfId="0" applyFont="1" applyBorder="1"/>
    <xf numFmtId="0" fontId="25" fillId="24" borderId="10" xfId="0" applyFont="1" applyFill="1" applyBorder="1"/>
    <xf numFmtId="0" fontId="23" fillId="0" borderId="11" xfId="0" applyFont="1" applyBorder="1"/>
    <xf numFmtId="165" fontId="25" fillId="24" borderId="18" xfId="1" applyNumberFormat="1" applyFont="1" applyFill="1" applyBorder="1"/>
    <xf numFmtId="165" fontId="22" fillId="0" borderId="10" xfId="1" applyNumberFormat="1" applyFont="1" applyFill="1" applyBorder="1"/>
    <xf numFmtId="0" fontId="25" fillId="24" borderId="16" xfId="0" applyFont="1" applyFill="1" applyBorder="1" applyAlignment="1">
      <alignment horizontal="right"/>
    </xf>
    <xf numFmtId="0" fontId="25" fillId="24" borderId="10" xfId="0" applyFont="1" applyFill="1" applyBorder="1" applyAlignment="1">
      <alignment horizontal="right"/>
    </xf>
    <xf numFmtId="0" fontId="26" fillId="0" borderId="0" xfId="0" applyFont="1"/>
    <xf numFmtId="0" fontId="25" fillId="24" borderId="10" xfId="0" applyFont="1" applyFill="1" applyBorder="1" applyAlignment="1">
      <alignment wrapText="1"/>
    </xf>
    <xf numFmtId="165" fontId="22" fillId="0" borderId="13" xfId="0" applyNumberFormat="1" applyFont="1" applyBorder="1"/>
    <xf numFmtId="4" fontId="23" fillId="0" borderId="10" xfId="0" applyNumberFormat="1" applyFont="1" applyBorder="1"/>
    <xf numFmtId="14" fontId="23" fillId="0" borderId="10" xfId="0" applyNumberFormat="1" applyFont="1" applyBorder="1"/>
    <xf numFmtId="3" fontId="22" fillId="0" borderId="15" xfId="0" applyNumberFormat="1" applyFont="1" applyBorder="1"/>
    <xf numFmtId="10" fontId="22" fillId="0" borderId="15" xfId="0" applyNumberFormat="1" applyFont="1" applyBorder="1"/>
    <xf numFmtId="3" fontId="25" fillId="24" borderId="17" xfId="0" applyNumberFormat="1" applyFont="1" applyFill="1" applyBorder="1"/>
    <xf numFmtId="0" fontId="22" fillId="0" borderId="19" xfId="0" applyFont="1" applyBorder="1"/>
    <xf numFmtId="9" fontId="22" fillId="0" borderId="20" xfId="2" applyFont="1" applyBorder="1"/>
    <xf numFmtId="0" fontId="25" fillId="0" borderId="0" xfId="0" applyFont="1" applyFill="1" applyBorder="1"/>
    <xf numFmtId="165" fontId="25" fillId="0" borderId="0" xfId="1" applyNumberFormat="1" applyFont="1" applyFill="1" applyBorder="1"/>
    <xf numFmtId="0" fontId="23" fillId="0" borderId="0" xfId="0" applyFont="1" applyFill="1"/>
    <xf numFmtId="3" fontId="22" fillId="0" borderId="0" xfId="0" applyNumberFormat="1" applyFont="1"/>
    <xf numFmtId="166" fontId="22" fillId="0" borderId="0" xfId="2" applyNumberFormat="1" applyFont="1"/>
    <xf numFmtId="0" fontId="25" fillId="0" borderId="0" xfId="0" applyFont="1" applyFill="1" applyBorder="1" applyAlignment="1">
      <alignment horizontal="right"/>
    </xf>
    <xf numFmtId="165" fontId="22" fillId="0" borderId="0" xfId="1" applyNumberFormat="1" applyFont="1" applyFill="1" applyBorder="1"/>
    <xf numFmtId="165" fontId="22" fillId="0" borderId="13" xfId="0" applyNumberFormat="1" applyFont="1" applyFill="1" applyBorder="1"/>
    <xf numFmtId="3" fontId="22" fillId="0" borderId="15" xfId="0" applyNumberFormat="1" applyFont="1" applyFill="1" applyBorder="1"/>
    <xf numFmtId="10" fontId="22" fillId="0" borderId="15" xfId="0" applyNumberFormat="1" applyFont="1" applyFill="1" applyBorder="1"/>
    <xf numFmtId="1" fontId="22" fillId="0" borderId="15" xfId="0" applyNumberFormat="1" applyFont="1" applyFill="1" applyBorder="1"/>
    <xf numFmtId="0" fontId="22" fillId="0" borderId="15" xfId="0" applyFont="1" applyFill="1" applyBorder="1"/>
    <xf numFmtId="10" fontId="22" fillId="0" borderId="15" xfId="2" applyNumberFormat="1" applyFont="1" applyFill="1" applyBorder="1"/>
    <xf numFmtId="9" fontId="22" fillId="0" borderId="20" xfId="2" applyFont="1" applyFill="1" applyBorder="1"/>
    <xf numFmtId="4" fontId="0" fillId="0" borderId="0" xfId="0" applyNumberFormat="1" applyFill="1"/>
    <xf numFmtId="4" fontId="23" fillId="0" borderId="10" xfId="0" applyNumberFormat="1" applyFont="1" applyFill="1" applyBorder="1"/>
    <xf numFmtId="3" fontId="23" fillId="0" borderId="10" xfId="0" applyNumberFormat="1" applyFont="1" applyFill="1" applyBorder="1"/>
    <xf numFmtId="0" fontId="23" fillId="0" borderId="10" xfId="0" applyFont="1" applyFill="1" applyBorder="1"/>
    <xf numFmtId="14" fontId="23" fillId="0" borderId="10" xfId="0" applyNumberFormat="1" applyFont="1" applyFill="1" applyBorder="1"/>
    <xf numFmtId="0" fontId="22" fillId="0" borderId="21" xfId="0" applyFont="1" applyBorder="1"/>
    <xf numFmtId="3" fontId="22" fillId="0" borderId="13" xfId="0" applyNumberFormat="1" applyFont="1" applyFill="1" applyBorder="1"/>
    <xf numFmtId="10" fontId="23" fillId="0" borderId="15" xfId="2" applyNumberFormat="1" applyFont="1" applyFill="1" applyBorder="1"/>
    <xf numFmtId="10" fontId="28" fillId="0" borderId="15" xfId="0" applyNumberFormat="1" applyFont="1" applyFill="1" applyBorder="1"/>
    <xf numFmtId="14" fontId="23" fillId="0" borderId="0" xfId="0" applyNumberFormat="1" applyFont="1" applyFill="1"/>
  </cellXfs>
  <cellStyles count="16326">
    <cellStyle name="20% - Accent1 2" xfId="3"/>
    <cellStyle name="20% - Accent1 2 2" xfId="3418"/>
    <cellStyle name="20% - Accent2 2" xfId="4"/>
    <cellStyle name="20% - Accent2 2 2" xfId="3419"/>
    <cellStyle name="20% - Accent3 2" xfId="5"/>
    <cellStyle name="20% - Accent3 2 2" xfId="3420"/>
    <cellStyle name="20% - Accent4 2" xfId="6"/>
    <cellStyle name="20% - Accent4 2 2" xfId="3421"/>
    <cellStyle name="20% - Accent5 2" xfId="7"/>
    <cellStyle name="20% - Accent5 2 2" xfId="3422"/>
    <cellStyle name="20% - Accent6 2" xfId="8"/>
    <cellStyle name="20% - Accent6 2 2" xfId="3423"/>
    <cellStyle name="20% - uthevingsfarge 1 10" xfId="9"/>
    <cellStyle name="20% - uthevingsfarge 1 10 2" xfId="3424"/>
    <cellStyle name="20% - uthevingsfarge 1 11" xfId="10"/>
    <cellStyle name="20% - uthevingsfarge 1 11 2" xfId="3425"/>
    <cellStyle name="20% - uthevingsfarge 1 12" xfId="11"/>
    <cellStyle name="20% - uthevingsfarge 1 12 2" xfId="3426"/>
    <cellStyle name="20% - uthevingsfarge 1 13" xfId="12"/>
    <cellStyle name="20% - uthevingsfarge 1 13 2" xfId="3427"/>
    <cellStyle name="20% - uthevingsfarge 1 14" xfId="13"/>
    <cellStyle name="20% - uthevingsfarge 1 14 2" xfId="3428"/>
    <cellStyle name="20% - uthevingsfarge 1 15" xfId="14"/>
    <cellStyle name="20% - uthevingsfarge 1 15 2" xfId="3429"/>
    <cellStyle name="20% - uthevingsfarge 1 16" xfId="15"/>
    <cellStyle name="20% - uthevingsfarge 1 16 2" xfId="3430"/>
    <cellStyle name="20% - uthevingsfarge 1 2" xfId="16"/>
    <cellStyle name="20% - uthevingsfarge 1 2 2" xfId="3431"/>
    <cellStyle name="20% - uthevingsfarge 1 3" xfId="17"/>
    <cellStyle name="20% - uthevingsfarge 1 3 2" xfId="3432"/>
    <cellStyle name="20% - uthevingsfarge 1 4" xfId="18"/>
    <cellStyle name="20% - uthevingsfarge 1 4 2" xfId="3433"/>
    <cellStyle name="20% - uthevingsfarge 1 5" xfId="19"/>
    <cellStyle name="20% - uthevingsfarge 1 5 2" xfId="3434"/>
    <cellStyle name="20% - uthevingsfarge 1 6" xfId="20"/>
    <cellStyle name="20% - uthevingsfarge 1 6 2" xfId="3435"/>
    <cellStyle name="20% - uthevingsfarge 1 7" xfId="21"/>
    <cellStyle name="20% - uthevingsfarge 1 7 2" xfId="3436"/>
    <cellStyle name="20% - uthevingsfarge 1 8" xfId="22"/>
    <cellStyle name="20% - uthevingsfarge 1 8 2" xfId="3437"/>
    <cellStyle name="20% - uthevingsfarge 1 9" xfId="23"/>
    <cellStyle name="20% - uthevingsfarge 1 9 2" xfId="3438"/>
    <cellStyle name="20% - uthevingsfarge 2 10" xfId="24"/>
    <cellStyle name="20% - uthevingsfarge 2 10 2" xfId="3439"/>
    <cellStyle name="20% - uthevingsfarge 2 11" xfId="25"/>
    <cellStyle name="20% - uthevingsfarge 2 11 2" xfId="3440"/>
    <cellStyle name="20% - uthevingsfarge 2 12" xfId="26"/>
    <cellStyle name="20% - uthevingsfarge 2 12 2" xfId="3441"/>
    <cellStyle name="20% - uthevingsfarge 2 13" xfId="27"/>
    <cellStyle name="20% - uthevingsfarge 2 13 2" xfId="3442"/>
    <cellStyle name="20% - uthevingsfarge 2 14" xfId="28"/>
    <cellStyle name="20% - uthevingsfarge 2 14 2" xfId="3443"/>
    <cellStyle name="20% - uthevingsfarge 2 15" xfId="29"/>
    <cellStyle name="20% - uthevingsfarge 2 15 2" xfId="3444"/>
    <cellStyle name="20% - uthevingsfarge 2 16" xfId="30"/>
    <cellStyle name="20% - uthevingsfarge 2 16 2" xfId="3445"/>
    <cellStyle name="20% - uthevingsfarge 2 2" xfId="31"/>
    <cellStyle name="20% - uthevingsfarge 2 2 2" xfId="3446"/>
    <cellStyle name="20% - uthevingsfarge 2 3" xfId="32"/>
    <cellStyle name="20% - uthevingsfarge 2 3 2" xfId="3447"/>
    <cellStyle name="20% - uthevingsfarge 2 4" xfId="33"/>
    <cellStyle name="20% - uthevingsfarge 2 4 2" xfId="3448"/>
    <cellStyle name="20% - uthevingsfarge 2 5" xfId="34"/>
    <cellStyle name="20% - uthevingsfarge 2 5 2" xfId="3449"/>
    <cellStyle name="20% - uthevingsfarge 2 6" xfId="35"/>
    <cellStyle name="20% - uthevingsfarge 2 6 2" xfId="3450"/>
    <cellStyle name="20% - uthevingsfarge 2 7" xfId="36"/>
    <cellStyle name="20% - uthevingsfarge 2 7 2" xfId="3451"/>
    <cellStyle name="20% - uthevingsfarge 2 8" xfId="37"/>
    <cellStyle name="20% - uthevingsfarge 2 8 2" xfId="3452"/>
    <cellStyle name="20% - uthevingsfarge 2 9" xfId="38"/>
    <cellStyle name="20% - uthevingsfarge 2 9 2" xfId="3453"/>
    <cellStyle name="20% - uthevingsfarge 3 10" xfId="39"/>
    <cellStyle name="20% - uthevingsfarge 3 10 2" xfId="3454"/>
    <cellStyle name="20% - uthevingsfarge 3 11" xfId="40"/>
    <cellStyle name="20% - uthevingsfarge 3 11 2" xfId="3455"/>
    <cellStyle name="20% - uthevingsfarge 3 12" xfId="41"/>
    <cellStyle name="20% - uthevingsfarge 3 12 2" xfId="3456"/>
    <cellStyle name="20% - uthevingsfarge 3 13" xfId="42"/>
    <cellStyle name="20% - uthevingsfarge 3 13 2" xfId="3457"/>
    <cellStyle name="20% - uthevingsfarge 3 14" xfId="43"/>
    <cellStyle name="20% - uthevingsfarge 3 14 2" xfId="3458"/>
    <cellStyle name="20% - uthevingsfarge 3 15" xfId="44"/>
    <cellStyle name="20% - uthevingsfarge 3 15 2" xfId="3459"/>
    <cellStyle name="20% - uthevingsfarge 3 16" xfId="45"/>
    <cellStyle name="20% - uthevingsfarge 3 16 2" xfId="3460"/>
    <cellStyle name="20% - uthevingsfarge 3 2" xfId="46"/>
    <cellStyle name="20% - uthevingsfarge 3 2 2" xfId="3461"/>
    <cellStyle name="20% - uthevingsfarge 3 3" xfId="47"/>
    <cellStyle name="20% - uthevingsfarge 3 3 2" xfId="3462"/>
    <cellStyle name="20% - uthevingsfarge 3 4" xfId="48"/>
    <cellStyle name="20% - uthevingsfarge 3 4 2" xfId="3463"/>
    <cellStyle name="20% - uthevingsfarge 3 5" xfId="49"/>
    <cellStyle name="20% - uthevingsfarge 3 5 2" xfId="3464"/>
    <cellStyle name="20% - uthevingsfarge 3 6" xfId="50"/>
    <cellStyle name="20% - uthevingsfarge 3 6 2" xfId="3465"/>
    <cellStyle name="20% - uthevingsfarge 3 7" xfId="51"/>
    <cellStyle name="20% - uthevingsfarge 3 7 2" xfId="3466"/>
    <cellStyle name="20% - uthevingsfarge 3 8" xfId="52"/>
    <cellStyle name="20% - uthevingsfarge 3 8 2" xfId="3467"/>
    <cellStyle name="20% - uthevingsfarge 3 9" xfId="53"/>
    <cellStyle name="20% - uthevingsfarge 3 9 2" xfId="3468"/>
    <cellStyle name="20% - uthevingsfarge 4 10" xfId="54"/>
    <cellStyle name="20% - uthevingsfarge 4 10 2" xfId="3469"/>
    <cellStyle name="20% - uthevingsfarge 4 11" xfId="55"/>
    <cellStyle name="20% - uthevingsfarge 4 11 2" xfId="3470"/>
    <cellStyle name="20% - uthevingsfarge 4 12" xfId="56"/>
    <cellStyle name="20% - uthevingsfarge 4 12 2" xfId="3471"/>
    <cellStyle name="20% - uthevingsfarge 4 13" xfId="57"/>
    <cellStyle name="20% - uthevingsfarge 4 13 2" xfId="3472"/>
    <cellStyle name="20% - uthevingsfarge 4 14" xfId="58"/>
    <cellStyle name="20% - uthevingsfarge 4 14 2" xfId="3473"/>
    <cellStyle name="20% - uthevingsfarge 4 15" xfId="59"/>
    <cellStyle name="20% - uthevingsfarge 4 15 2" xfId="3474"/>
    <cellStyle name="20% - uthevingsfarge 4 16" xfId="60"/>
    <cellStyle name="20% - uthevingsfarge 4 16 2" xfId="3475"/>
    <cellStyle name="20% - uthevingsfarge 4 2" xfId="61"/>
    <cellStyle name="20% - uthevingsfarge 4 2 2" xfId="3476"/>
    <cellStyle name="20% - uthevingsfarge 4 3" xfId="62"/>
    <cellStyle name="20% - uthevingsfarge 4 3 2" xfId="3477"/>
    <cellStyle name="20% - uthevingsfarge 4 4" xfId="63"/>
    <cellStyle name="20% - uthevingsfarge 4 4 2" xfId="3478"/>
    <cellStyle name="20% - uthevingsfarge 4 5" xfId="64"/>
    <cellStyle name="20% - uthevingsfarge 4 5 2" xfId="3479"/>
    <cellStyle name="20% - uthevingsfarge 4 6" xfId="65"/>
    <cellStyle name="20% - uthevingsfarge 4 6 2" xfId="3480"/>
    <cellStyle name="20% - uthevingsfarge 4 7" xfId="66"/>
    <cellStyle name="20% - uthevingsfarge 4 7 2" xfId="3481"/>
    <cellStyle name="20% - uthevingsfarge 4 8" xfId="67"/>
    <cellStyle name="20% - uthevingsfarge 4 8 2" xfId="3482"/>
    <cellStyle name="20% - uthevingsfarge 4 9" xfId="68"/>
    <cellStyle name="20% - uthevingsfarge 4 9 2" xfId="3483"/>
    <cellStyle name="20% - uthevingsfarge 5 10" xfId="69"/>
    <cellStyle name="20% - uthevingsfarge 5 10 2" xfId="3484"/>
    <cellStyle name="20% - uthevingsfarge 5 11" xfId="70"/>
    <cellStyle name="20% - uthevingsfarge 5 11 2" xfId="3485"/>
    <cellStyle name="20% - uthevingsfarge 5 12" xfId="71"/>
    <cellStyle name="20% - uthevingsfarge 5 12 2" xfId="3486"/>
    <cellStyle name="20% - uthevingsfarge 5 13" xfId="72"/>
    <cellStyle name="20% - uthevingsfarge 5 13 2" xfId="3487"/>
    <cellStyle name="20% - uthevingsfarge 5 14" xfId="73"/>
    <cellStyle name="20% - uthevingsfarge 5 14 2" xfId="3488"/>
    <cellStyle name="20% - uthevingsfarge 5 15" xfId="74"/>
    <cellStyle name="20% - uthevingsfarge 5 15 2" xfId="3489"/>
    <cellStyle name="20% - uthevingsfarge 5 16" xfId="75"/>
    <cellStyle name="20% - uthevingsfarge 5 16 2" xfId="3490"/>
    <cellStyle name="20% - uthevingsfarge 5 2" xfId="76"/>
    <cellStyle name="20% - uthevingsfarge 5 2 2" xfId="3491"/>
    <cellStyle name="20% - uthevingsfarge 5 3" xfId="77"/>
    <cellStyle name="20% - uthevingsfarge 5 3 2" xfId="3492"/>
    <cellStyle name="20% - uthevingsfarge 5 4" xfId="78"/>
    <cellStyle name="20% - uthevingsfarge 5 4 2" xfId="3493"/>
    <cellStyle name="20% - uthevingsfarge 5 5" xfId="79"/>
    <cellStyle name="20% - uthevingsfarge 5 5 2" xfId="3494"/>
    <cellStyle name="20% - uthevingsfarge 5 6" xfId="80"/>
    <cellStyle name="20% - uthevingsfarge 5 6 2" xfId="3495"/>
    <cellStyle name="20% - uthevingsfarge 5 7" xfId="81"/>
    <cellStyle name="20% - uthevingsfarge 5 7 2" xfId="3496"/>
    <cellStyle name="20% - uthevingsfarge 5 8" xfId="82"/>
    <cellStyle name="20% - uthevingsfarge 5 8 2" xfId="3497"/>
    <cellStyle name="20% - uthevingsfarge 5 9" xfId="83"/>
    <cellStyle name="20% - uthevingsfarge 5 9 2" xfId="3498"/>
    <cellStyle name="20% - uthevingsfarge 6 10" xfId="84"/>
    <cellStyle name="20% - uthevingsfarge 6 10 2" xfId="3499"/>
    <cellStyle name="20% - uthevingsfarge 6 11" xfId="85"/>
    <cellStyle name="20% - uthevingsfarge 6 11 2" xfId="3500"/>
    <cellStyle name="20% - uthevingsfarge 6 12" xfId="86"/>
    <cellStyle name="20% - uthevingsfarge 6 12 2" xfId="3501"/>
    <cellStyle name="20% - uthevingsfarge 6 13" xfId="87"/>
    <cellStyle name="20% - uthevingsfarge 6 13 2" xfId="3502"/>
    <cellStyle name="20% - uthevingsfarge 6 14" xfId="88"/>
    <cellStyle name="20% - uthevingsfarge 6 14 2" xfId="3503"/>
    <cellStyle name="20% - uthevingsfarge 6 15" xfId="89"/>
    <cellStyle name="20% - uthevingsfarge 6 15 2" xfId="3504"/>
    <cellStyle name="20% - uthevingsfarge 6 16" xfId="90"/>
    <cellStyle name="20% - uthevingsfarge 6 16 2" xfId="3505"/>
    <cellStyle name="20% - uthevingsfarge 6 2" xfId="91"/>
    <cellStyle name="20% - uthevingsfarge 6 2 2" xfId="3506"/>
    <cellStyle name="20% - uthevingsfarge 6 3" xfId="92"/>
    <cellStyle name="20% - uthevingsfarge 6 3 2" xfId="3507"/>
    <cellStyle name="20% - uthevingsfarge 6 4" xfId="93"/>
    <cellStyle name="20% - uthevingsfarge 6 4 2" xfId="3508"/>
    <cellStyle name="20% - uthevingsfarge 6 5" xfId="94"/>
    <cellStyle name="20% - uthevingsfarge 6 5 2" xfId="3509"/>
    <cellStyle name="20% - uthevingsfarge 6 6" xfId="95"/>
    <cellStyle name="20% - uthevingsfarge 6 6 2" xfId="3510"/>
    <cellStyle name="20% - uthevingsfarge 6 7" xfId="96"/>
    <cellStyle name="20% - uthevingsfarge 6 7 2" xfId="3511"/>
    <cellStyle name="20% - uthevingsfarge 6 8" xfId="97"/>
    <cellStyle name="20% - uthevingsfarge 6 8 2" xfId="3512"/>
    <cellStyle name="20% - uthevingsfarge 6 9" xfId="98"/>
    <cellStyle name="20% - uthevingsfarge 6 9 2" xfId="3513"/>
    <cellStyle name="40% - Accent1 2" xfId="99"/>
    <cellStyle name="40% - Accent1 2 2" xfId="3514"/>
    <cellStyle name="40% - Accent2 2" xfId="100"/>
    <cellStyle name="40% - Accent2 2 2" xfId="3515"/>
    <cellStyle name="40% - Accent3 2" xfId="101"/>
    <cellStyle name="40% - Accent3 2 2" xfId="3516"/>
    <cellStyle name="40% - Accent4 2" xfId="102"/>
    <cellStyle name="40% - Accent4 2 2" xfId="3517"/>
    <cellStyle name="40% - Accent5 2" xfId="103"/>
    <cellStyle name="40% - Accent5 2 2" xfId="3518"/>
    <cellStyle name="40% - Accent6 2" xfId="104"/>
    <cellStyle name="40% - Accent6 2 2" xfId="3519"/>
    <cellStyle name="40% - uthevingsfarge 1 10" xfId="105"/>
    <cellStyle name="40% - uthevingsfarge 1 10 2" xfId="3520"/>
    <cellStyle name="40% - uthevingsfarge 1 11" xfId="106"/>
    <cellStyle name="40% - uthevingsfarge 1 11 2" xfId="3521"/>
    <cellStyle name="40% - uthevingsfarge 1 12" xfId="107"/>
    <cellStyle name="40% - uthevingsfarge 1 12 2" xfId="3522"/>
    <cellStyle name="40% - uthevingsfarge 1 13" xfId="108"/>
    <cellStyle name="40% - uthevingsfarge 1 13 2" xfId="3523"/>
    <cellStyle name="40% - uthevingsfarge 1 14" xfId="109"/>
    <cellStyle name="40% - uthevingsfarge 1 14 2" xfId="3524"/>
    <cellStyle name="40% - uthevingsfarge 1 15" xfId="110"/>
    <cellStyle name="40% - uthevingsfarge 1 15 2" xfId="3525"/>
    <cellStyle name="40% - uthevingsfarge 1 16" xfId="111"/>
    <cellStyle name="40% - uthevingsfarge 1 16 2" xfId="3526"/>
    <cellStyle name="40% - uthevingsfarge 1 2" xfId="112"/>
    <cellStyle name="40% - uthevingsfarge 1 2 2" xfId="3527"/>
    <cellStyle name="40% - uthevingsfarge 1 3" xfId="113"/>
    <cellStyle name="40% - uthevingsfarge 1 3 2" xfId="3528"/>
    <cellStyle name="40% - uthevingsfarge 1 4" xfId="114"/>
    <cellStyle name="40% - uthevingsfarge 1 4 2" xfId="3529"/>
    <cellStyle name="40% - uthevingsfarge 1 5" xfId="115"/>
    <cellStyle name="40% - uthevingsfarge 1 5 2" xfId="3530"/>
    <cellStyle name="40% - uthevingsfarge 1 6" xfId="116"/>
    <cellStyle name="40% - uthevingsfarge 1 6 2" xfId="3531"/>
    <cellStyle name="40% - uthevingsfarge 1 7" xfId="117"/>
    <cellStyle name="40% - uthevingsfarge 1 7 2" xfId="3532"/>
    <cellStyle name="40% - uthevingsfarge 1 8" xfId="118"/>
    <cellStyle name="40% - uthevingsfarge 1 8 2" xfId="3533"/>
    <cellStyle name="40% - uthevingsfarge 1 9" xfId="119"/>
    <cellStyle name="40% - uthevingsfarge 1 9 2" xfId="3534"/>
    <cellStyle name="40% - uthevingsfarge 2 10" xfId="120"/>
    <cellStyle name="40% - uthevingsfarge 2 10 2" xfId="3535"/>
    <cellStyle name="40% - uthevingsfarge 2 11" xfId="121"/>
    <cellStyle name="40% - uthevingsfarge 2 11 2" xfId="3536"/>
    <cellStyle name="40% - uthevingsfarge 2 12" xfId="122"/>
    <cellStyle name="40% - uthevingsfarge 2 12 2" xfId="3537"/>
    <cellStyle name="40% - uthevingsfarge 2 13" xfId="123"/>
    <cellStyle name="40% - uthevingsfarge 2 13 2" xfId="3538"/>
    <cellStyle name="40% - uthevingsfarge 2 14" xfId="124"/>
    <cellStyle name="40% - uthevingsfarge 2 14 2" xfId="3539"/>
    <cellStyle name="40% - uthevingsfarge 2 15" xfId="125"/>
    <cellStyle name="40% - uthevingsfarge 2 15 2" xfId="3540"/>
    <cellStyle name="40% - uthevingsfarge 2 16" xfId="126"/>
    <cellStyle name="40% - uthevingsfarge 2 16 2" xfId="3541"/>
    <cellStyle name="40% - uthevingsfarge 2 2" xfId="127"/>
    <cellStyle name="40% - uthevingsfarge 2 2 2" xfId="3542"/>
    <cellStyle name="40% - uthevingsfarge 2 3" xfId="128"/>
    <cellStyle name="40% - uthevingsfarge 2 3 2" xfId="3543"/>
    <cellStyle name="40% - uthevingsfarge 2 4" xfId="129"/>
    <cellStyle name="40% - uthevingsfarge 2 4 2" xfId="3544"/>
    <cellStyle name="40% - uthevingsfarge 2 5" xfId="130"/>
    <cellStyle name="40% - uthevingsfarge 2 5 2" xfId="3545"/>
    <cellStyle name="40% - uthevingsfarge 2 6" xfId="131"/>
    <cellStyle name="40% - uthevingsfarge 2 6 2" xfId="3546"/>
    <cellStyle name="40% - uthevingsfarge 2 7" xfId="132"/>
    <cellStyle name="40% - uthevingsfarge 2 7 2" xfId="3547"/>
    <cellStyle name="40% - uthevingsfarge 2 8" xfId="133"/>
    <cellStyle name="40% - uthevingsfarge 2 8 2" xfId="3548"/>
    <cellStyle name="40% - uthevingsfarge 2 9" xfId="134"/>
    <cellStyle name="40% - uthevingsfarge 2 9 2" xfId="3549"/>
    <cellStyle name="40% - uthevingsfarge 3 10" xfId="135"/>
    <cellStyle name="40% - uthevingsfarge 3 10 2" xfId="3550"/>
    <cellStyle name="40% - uthevingsfarge 3 11" xfId="136"/>
    <cellStyle name="40% - uthevingsfarge 3 11 2" xfId="3551"/>
    <cellStyle name="40% - uthevingsfarge 3 12" xfId="137"/>
    <cellStyle name="40% - uthevingsfarge 3 12 2" xfId="3552"/>
    <cellStyle name="40% - uthevingsfarge 3 13" xfId="138"/>
    <cellStyle name="40% - uthevingsfarge 3 13 2" xfId="3553"/>
    <cellStyle name="40% - uthevingsfarge 3 14" xfId="139"/>
    <cellStyle name="40% - uthevingsfarge 3 14 2" xfId="3554"/>
    <cellStyle name="40% - uthevingsfarge 3 15" xfId="140"/>
    <cellStyle name="40% - uthevingsfarge 3 15 2" xfId="3555"/>
    <cellStyle name="40% - uthevingsfarge 3 16" xfId="141"/>
    <cellStyle name="40% - uthevingsfarge 3 16 2" xfId="3556"/>
    <cellStyle name="40% - uthevingsfarge 3 2" xfId="142"/>
    <cellStyle name="40% - uthevingsfarge 3 2 2" xfId="3557"/>
    <cellStyle name="40% - uthevingsfarge 3 3" xfId="143"/>
    <cellStyle name="40% - uthevingsfarge 3 3 2" xfId="3558"/>
    <cellStyle name="40% - uthevingsfarge 3 4" xfId="144"/>
    <cellStyle name="40% - uthevingsfarge 3 4 2" xfId="3559"/>
    <cellStyle name="40% - uthevingsfarge 3 5" xfId="145"/>
    <cellStyle name="40% - uthevingsfarge 3 5 2" xfId="3560"/>
    <cellStyle name="40% - uthevingsfarge 3 6" xfId="146"/>
    <cellStyle name="40% - uthevingsfarge 3 6 2" xfId="3561"/>
    <cellStyle name="40% - uthevingsfarge 3 7" xfId="147"/>
    <cellStyle name="40% - uthevingsfarge 3 7 2" xfId="3562"/>
    <cellStyle name="40% - uthevingsfarge 3 8" xfId="148"/>
    <cellStyle name="40% - uthevingsfarge 3 8 2" xfId="3563"/>
    <cellStyle name="40% - uthevingsfarge 3 9" xfId="149"/>
    <cellStyle name="40% - uthevingsfarge 3 9 2" xfId="3564"/>
    <cellStyle name="40% - uthevingsfarge 4 10" xfId="150"/>
    <cellStyle name="40% - uthevingsfarge 4 10 2" xfId="3565"/>
    <cellStyle name="40% - uthevingsfarge 4 11" xfId="151"/>
    <cellStyle name="40% - uthevingsfarge 4 11 2" xfId="3566"/>
    <cellStyle name="40% - uthevingsfarge 4 12" xfId="152"/>
    <cellStyle name="40% - uthevingsfarge 4 12 2" xfId="3567"/>
    <cellStyle name="40% - uthevingsfarge 4 13" xfId="153"/>
    <cellStyle name="40% - uthevingsfarge 4 13 2" xfId="3568"/>
    <cellStyle name="40% - uthevingsfarge 4 14" xfId="154"/>
    <cellStyle name="40% - uthevingsfarge 4 14 2" xfId="3569"/>
    <cellStyle name="40% - uthevingsfarge 4 15" xfId="155"/>
    <cellStyle name="40% - uthevingsfarge 4 15 2" xfId="3570"/>
    <cellStyle name="40% - uthevingsfarge 4 16" xfId="156"/>
    <cellStyle name="40% - uthevingsfarge 4 16 2" xfId="3571"/>
    <cellStyle name="40% - uthevingsfarge 4 2" xfId="157"/>
    <cellStyle name="40% - uthevingsfarge 4 2 2" xfId="3572"/>
    <cellStyle name="40% - uthevingsfarge 4 3" xfId="158"/>
    <cellStyle name="40% - uthevingsfarge 4 3 2" xfId="3573"/>
    <cellStyle name="40% - uthevingsfarge 4 4" xfId="159"/>
    <cellStyle name="40% - uthevingsfarge 4 4 2" xfId="3574"/>
    <cellStyle name="40% - uthevingsfarge 4 5" xfId="160"/>
    <cellStyle name="40% - uthevingsfarge 4 5 2" xfId="3575"/>
    <cellStyle name="40% - uthevingsfarge 4 6" xfId="161"/>
    <cellStyle name="40% - uthevingsfarge 4 6 2" xfId="3576"/>
    <cellStyle name="40% - uthevingsfarge 4 7" xfId="162"/>
    <cellStyle name="40% - uthevingsfarge 4 7 2" xfId="3577"/>
    <cellStyle name="40% - uthevingsfarge 4 8" xfId="163"/>
    <cellStyle name="40% - uthevingsfarge 4 8 2" xfId="3578"/>
    <cellStyle name="40% - uthevingsfarge 4 9" xfId="164"/>
    <cellStyle name="40% - uthevingsfarge 4 9 2" xfId="3579"/>
    <cellStyle name="40% - uthevingsfarge 5 10" xfId="165"/>
    <cellStyle name="40% - uthevingsfarge 5 10 2" xfId="3580"/>
    <cellStyle name="40% - uthevingsfarge 5 11" xfId="166"/>
    <cellStyle name="40% - uthevingsfarge 5 11 2" xfId="3581"/>
    <cellStyle name="40% - uthevingsfarge 5 12" xfId="167"/>
    <cellStyle name="40% - uthevingsfarge 5 12 2" xfId="3582"/>
    <cellStyle name="40% - uthevingsfarge 5 13" xfId="168"/>
    <cellStyle name="40% - uthevingsfarge 5 13 2" xfId="3583"/>
    <cellStyle name="40% - uthevingsfarge 5 14" xfId="169"/>
    <cellStyle name="40% - uthevingsfarge 5 14 2" xfId="3584"/>
    <cellStyle name="40% - uthevingsfarge 5 15" xfId="170"/>
    <cellStyle name="40% - uthevingsfarge 5 15 2" xfId="3585"/>
    <cellStyle name="40% - uthevingsfarge 5 16" xfId="171"/>
    <cellStyle name="40% - uthevingsfarge 5 16 2" xfId="3586"/>
    <cellStyle name="40% - uthevingsfarge 5 2" xfId="172"/>
    <cellStyle name="40% - uthevingsfarge 5 2 2" xfId="3587"/>
    <cellStyle name="40% - uthevingsfarge 5 3" xfId="173"/>
    <cellStyle name="40% - uthevingsfarge 5 3 2" xfId="3588"/>
    <cellStyle name="40% - uthevingsfarge 5 4" xfId="174"/>
    <cellStyle name="40% - uthevingsfarge 5 4 2" xfId="3589"/>
    <cellStyle name="40% - uthevingsfarge 5 5" xfId="175"/>
    <cellStyle name="40% - uthevingsfarge 5 5 2" xfId="3590"/>
    <cellStyle name="40% - uthevingsfarge 5 6" xfId="176"/>
    <cellStyle name="40% - uthevingsfarge 5 6 2" xfId="3591"/>
    <cellStyle name="40% - uthevingsfarge 5 7" xfId="177"/>
    <cellStyle name="40% - uthevingsfarge 5 7 2" xfId="3592"/>
    <cellStyle name="40% - uthevingsfarge 5 8" xfId="178"/>
    <cellStyle name="40% - uthevingsfarge 5 8 2" xfId="3593"/>
    <cellStyle name="40% - uthevingsfarge 5 9" xfId="179"/>
    <cellStyle name="40% - uthevingsfarge 5 9 2" xfId="3594"/>
    <cellStyle name="40% - uthevingsfarge 6 10" xfId="180"/>
    <cellStyle name="40% - uthevingsfarge 6 10 2" xfId="3595"/>
    <cellStyle name="40% - uthevingsfarge 6 11" xfId="181"/>
    <cellStyle name="40% - uthevingsfarge 6 11 2" xfId="3596"/>
    <cellStyle name="40% - uthevingsfarge 6 12" xfId="182"/>
    <cellStyle name="40% - uthevingsfarge 6 12 2" xfId="3597"/>
    <cellStyle name="40% - uthevingsfarge 6 13" xfId="183"/>
    <cellStyle name="40% - uthevingsfarge 6 13 2" xfId="3598"/>
    <cellStyle name="40% - uthevingsfarge 6 14" xfId="184"/>
    <cellStyle name="40% - uthevingsfarge 6 14 2" xfId="3599"/>
    <cellStyle name="40% - uthevingsfarge 6 15" xfId="185"/>
    <cellStyle name="40% - uthevingsfarge 6 15 2" xfId="3600"/>
    <cellStyle name="40% - uthevingsfarge 6 16" xfId="186"/>
    <cellStyle name="40% - uthevingsfarge 6 16 2" xfId="3601"/>
    <cellStyle name="40% - uthevingsfarge 6 2" xfId="187"/>
    <cellStyle name="40% - uthevingsfarge 6 2 2" xfId="3602"/>
    <cellStyle name="40% - uthevingsfarge 6 3" xfId="188"/>
    <cellStyle name="40% - uthevingsfarge 6 3 2" xfId="3603"/>
    <cellStyle name="40% - uthevingsfarge 6 4" xfId="189"/>
    <cellStyle name="40% - uthevingsfarge 6 4 2" xfId="3604"/>
    <cellStyle name="40% - uthevingsfarge 6 5" xfId="190"/>
    <cellStyle name="40% - uthevingsfarge 6 5 2" xfId="3605"/>
    <cellStyle name="40% - uthevingsfarge 6 6" xfId="191"/>
    <cellStyle name="40% - uthevingsfarge 6 6 2" xfId="3606"/>
    <cellStyle name="40% - uthevingsfarge 6 7" xfId="192"/>
    <cellStyle name="40% - uthevingsfarge 6 7 2" xfId="3607"/>
    <cellStyle name="40% - uthevingsfarge 6 8" xfId="193"/>
    <cellStyle name="40% - uthevingsfarge 6 8 2" xfId="3608"/>
    <cellStyle name="40% - uthevingsfarge 6 9" xfId="194"/>
    <cellStyle name="40% - uthevingsfarge 6 9 2" xfId="3609"/>
    <cellStyle name="60% - Accent1 2" xfId="195"/>
    <cellStyle name="60% - Accent1 2 2" xfId="3610"/>
    <cellStyle name="60% - Accent2 2" xfId="196"/>
    <cellStyle name="60% - Accent2 2 2" xfId="3611"/>
    <cellStyle name="60% - Accent3 2" xfId="197"/>
    <cellStyle name="60% - Accent3 2 2" xfId="3612"/>
    <cellStyle name="60% - Accent4 2" xfId="198"/>
    <cellStyle name="60% - Accent4 2 2" xfId="3613"/>
    <cellStyle name="60% - Accent5 2" xfId="199"/>
    <cellStyle name="60% - Accent5 2 2" xfId="3614"/>
    <cellStyle name="60% - Accent6 2" xfId="200"/>
    <cellStyle name="60% - Accent6 2 2" xfId="3615"/>
    <cellStyle name="60% - uthevingsfarge 1 10" xfId="201"/>
    <cellStyle name="60% - uthevingsfarge 1 10 2" xfId="3616"/>
    <cellStyle name="60% - uthevingsfarge 1 11" xfId="202"/>
    <cellStyle name="60% - uthevingsfarge 1 11 2" xfId="3617"/>
    <cellStyle name="60% - uthevingsfarge 1 12" xfId="203"/>
    <cellStyle name="60% - uthevingsfarge 1 12 2" xfId="3618"/>
    <cellStyle name="60% - uthevingsfarge 1 13" xfId="204"/>
    <cellStyle name="60% - uthevingsfarge 1 13 2" xfId="3619"/>
    <cellStyle name="60% - uthevingsfarge 1 14" xfId="205"/>
    <cellStyle name="60% - uthevingsfarge 1 14 2" xfId="3620"/>
    <cellStyle name="60% - uthevingsfarge 1 15" xfId="206"/>
    <cellStyle name="60% - uthevingsfarge 1 15 2" xfId="3621"/>
    <cellStyle name="60% - uthevingsfarge 1 16" xfId="207"/>
    <cellStyle name="60% - uthevingsfarge 1 16 2" xfId="3622"/>
    <cellStyle name="60% - uthevingsfarge 1 2" xfId="208"/>
    <cellStyle name="60% - uthevingsfarge 1 2 2" xfId="3623"/>
    <cellStyle name="60% - uthevingsfarge 1 3" xfId="209"/>
    <cellStyle name="60% - uthevingsfarge 1 3 2" xfId="3624"/>
    <cellStyle name="60% - uthevingsfarge 1 4" xfId="210"/>
    <cellStyle name="60% - uthevingsfarge 1 4 2" xfId="3625"/>
    <cellStyle name="60% - uthevingsfarge 1 5" xfId="211"/>
    <cellStyle name="60% - uthevingsfarge 1 5 2" xfId="3626"/>
    <cellStyle name="60% - uthevingsfarge 1 6" xfId="212"/>
    <cellStyle name="60% - uthevingsfarge 1 6 2" xfId="3627"/>
    <cellStyle name="60% - uthevingsfarge 1 7" xfId="213"/>
    <cellStyle name="60% - uthevingsfarge 1 7 2" xfId="3628"/>
    <cellStyle name="60% - uthevingsfarge 1 8" xfId="214"/>
    <cellStyle name="60% - uthevingsfarge 1 8 2" xfId="3629"/>
    <cellStyle name="60% - uthevingsfarge 1 9" xfId="215"/>
    <cellStyle name="60% - uthevingsfarge 1 9 2" xfId="3630"/>
    <cellStyle name="60% - uthevingsfarge 2 10" xfId="216"/>
    <cellStyle name="60% - uthevingsfarge 2 10 2" xfId="3631"/>
    <cellStyle name="60% - uthevingsfarge 2 11" xfId="217"/>
    <cellStyle name="60% - uthevingsfarge 2 11 2" xfId="3632"/>
    <cellStyle name="60% - uthevingsfarge 2 12" xfId="218"/>
    <cellStyle name="60% - uthevingsfarge 2 12 2" xfId="3633"/>
    <cellStyle name="60% - uthevingsfarge 2 13" xfId="219"/>
    <cellStyle name="60% - uthevingsfarge 2 13 2" xfId="3634"/>
    <cellStyle name="60% - uthevingsfarge 2 14" xfId="220"/>
    <cellStyle name="60% - uthevingsfarge 2 14 2" xfId="3635"/>
    <cellStyle name="60% - uthevingsfarge 2 15" xfId="221"/>
    <cellStyle name="60% - uthevingsfarge 2 15 2" xfId="3636"/>
    <cellStyle name="60% - uthevingsfarge 2 16" xfId="222"/>
    <cellStyle name="60% - uthevingsfarge 2 16 2" xfId="3637"/>
    <cellStyle name="60% - uthevingsfarge 2 2" xfId="223"/>
    <cellStyle name="60% - uthevingsfarge 2 2 2" xfId="3638"/>
    <cellStyle name="60% - uthevingsfarge 2 3" xfId="224"/>
    <cellStyle name="60% - uthevingsfarge 2 3 2" xfId="3639"/>
    <cellStyle name="60% - uthevingsfarge 2 4" xfId="225"/>
    <cellStyle name="60% - uthevingsfarge 2 4 2" xfId="3640"/>
    <cellStyle name="60% - uthevingsfarge 2 5" xfId="226"/>
    <cellStyle name="60% - uthevingsfarge 2 5 2" xfId="3641"/>
    <cellStyle name="60% - uthevingsfarge 2 6" xfId="227"/>
    <cellStyle name="60% - uthevingsfarge 2 6 2" xfId="3642"/>
    <cellStyle name="60% - uthevingsfarge 2 7" xfId="228"/>
    <cellStyle name="60% - uthevingsfarge 2 7 2" xfId="3643"/>
    <cellStyle name="60% - uthevingsfarge 2 8" xfId="229"/>
    <cellStyle name="60% - uthevingsfarge 2 8 2" xfId="3644"/>
    <cellStyle name="60% - uthevingsfarge 2 9" xfId="230"/>
    <cellStyle name="60% - uthevingsfarge 2 9 2" xfId="3645"/>
    <cellStyle name="60% - uthevingsfarge 3 10" xfId="231"/>
    <cellStyle name="60% - uthevingsfarge 3 10 2" xfId="3646"/>
    <cellStyle name="60% - uthevingsfarge 3 11" xfId="232"/>
    <cellStyle name="60% - uthevingsfarge 3 11 2" xfId="3647"/>
    <cellStyle name="60% - uthevingsfarge 3 12" xfId="233"/>
    <cellStyle name="60% - uthevingsfarge 3 12 2" xfId="3648"/>
    <cellStyle name="60% - uthevingsfarge 3 13" xfId="234"/>
    <cellStyle name="60% - uthevingsfarge 3 13 2" xfId="3649"/>
    <cellStyle name="60% - uthevingsfarge 3 14" xfId="235"/>
    <cellStyle name="60% - uthevingsfarge 3 14 2" xfId="3650"/>
    <cellStyle name="60% - uthevingsfarge 3 15" xfId="236"/>
    <cellStyle name="60% - uthevingsfarge 3 15 2" xfId="3651"/>
    <cellStyle name="60% - uthevingsfarge 3 16" xfId="237"/>
    <cellStyle name="60% - uthevingsfarge 3 16 2" xfId="3652"/>
    <cellStyle name="60% - uthevingsfarge 3 2" xfId="238"/>
    <cellStyle name="60% - uthevingsfarge 3 2 2" xfId="3653"/>
    <cellStyle name="60% - uthevingsfarge 3 3" xfId="239"/>
    <cellStyle name="60% - uthevingsfarge 3 3 2" xfId="3654"/>
    <cellStyle name="60% - uthevingsfarge 3 4" xfId="240"/>
    <cellStyle name="60% - uthevingsfarge 3 4 2" xfId="3655"/>
    <cellStyle name="60% - uthevingsfarge 3 5" xfId="241"/>
    <cellStyle name="60% - uthevingsfarge 3 5 2" xfId="3656"/>
    <cellStyle name="60% - uthevingsfarge 3 6" xfId="242"/>
    <cellStyle name="60% - uthevingsfarge 3 6 2" xfId="3657"/>
    <cellStyle name="60% - uthevingsfarge 3 7" xfId="243"/>
    <cellStyle name="60% - uthevingsfarge 3 7 2" xfId="3658"/>
    <cellStyle name="60% - uthevingsfarge 3 8" xfId="244"/>
    <cellStyle name="60% - uthevingsfarge 3 8 2" xfId="3659"/>
    <cellStyle name="60% - uthevingsfarge 3 9" xfId="245"/>
    <cellStyle name="60% - uthevingsfarge 3 9 2" xfId="3660"/>
    <cellStyle name="60% - uthevingsfarge 4 10" xfId="246"/>
    <cellStyle name="60% - uthevingsfarge 4 10 2" xfId="3661"/>
    <cellStyle name="60% - uthevingsfarge 4 11" xfId="247"/>
    <cellStyle name="60% - uthevingsfarge 4 11 2" xfId="3662"/>
    <cellStyle name="60% - uthevingsfarge 4 12" xfId="248"/>
    <cellStyle name="60% - uthevingsfarge 4 12 2" xfId="3663"/>
    <cellStyle name="60% - uthevingsfarge 4 13" xfId="249"/>
    <cellStyle name="60% - uthevingsfarge 4 13 2" xfId="3664"/>
    <cellStyle name="60% - uthevingsfarge 4 14" xfId="250"/>
    <cellStyle name="60% - uthevingsfarge 4 14 2" xfId="3665"/>
    <cellStyle name="60% - uthevingsfarge 4 15" xfId="251"/>
    <cellStyle name="60% - uthevingsfarge 4 15 2" xfId="3666"/>
    <cellStyle name="60% - uthevingsfarge 4 16" xfId="252"/>
    <cellStyle name="60% - uthevingsfarge 4 16 2" xfId="3667"/>
    <cellStyle name="60% - uthevingsfarge 4 2" xfId="253"/>
    <cellStyle name="60% - uthevingsfarge 4 2 2" xfId="3668"/>
    <cellStyle name="60% - uthevingsfarge 4 3" xfId="254"/>
    <cellStyle name="60% - uthevingsfarge 4 3 2" xfId="3669"/>
    <cellStyle name="60% - uthevingsfarge 4 4" xfId="255"/>
    <cellStyle name="60% - uthevingsfarge 4 4 2" xfId="3670"/>
    <cellStyle name="60% - uthevingsfarge 4 5" xfId="256"/>
    <cellStyle name="60% - uthevingsfarge 4 5 2" xfId="3671"/>
    <cellStyle name="60% - uthevingsfarge 4 6" xfId="257"/>
    <cellStyle name="60% - uthevingsfarge 4 6 2" xfId="3672"/>
    <cellStyle name="60% - uthevingsfarge 4 7" xfId="258"/>
    <cellStyle name="60% - uthevingsfarge 4 7 2" xfId="3673"/>
    <cellStyle name="60% - uthevingsfarge 4 8" xfId="259"/>
    <cellStyle name="60% - uthevingsfarge 4 8 2" xfId="3674"/>
    <cellStyle name="60% - uthevingsfarge 4 9" xfId="260"/>
    <cellStyle name="60% - uthevingsfarge 4 9 2" xfId="3675"/>
    <cellStyle name="60% - uthevingsfarge 5 10" xfId="261"/>
    <cellStyle name="60% - uthevingsfarge 5 10 2" xfId="3676"/>
    <cellStyle name="60% - uthevingsfarge 5 11" xfId="262"/>
    <cellStyle name="60% - uthevingsfarge 5 11 2" xfId="3677"/>
    <cellStyle name="60% - uthevingsfarge 5 12" xfId="263"/>
    <cellStyle name="60% - uthevingsfarge 5 12 2" xfId="3678"/>
    <cellStyle name="60% - uthevingsfarge 5 13" xfId="264"/>
    <cellStyle name="60% - uthevingsfarge 5 13 2" xfId="3679"/>
    <cellStyle name="60% - uthevingsfarge 5 14" xfId="265"/>
    <cellStyle name="60% - uthevingsfarge 5 14 2" xfId="3680"/>
    <cellStyle name="60% - uthevingsfarge 5 15" xfId="266"/>
    <cellStyle name="60% - uthevingsfarge 5 15 2" xfId="3681"/>
    <cellStyle name="60% - uthevingsfarge 5 16" xfId="267"/>
    <cellStyle name="60% - uthevingsfarge 5 16 2" xfId="3682"/>
    <cellStyle name="60% - uthevingsfarge 5 2" xfId="268"/>
    <cellStyle name="60% - uthevingsfarge 5 2 2" xfId="3683"/>
    <cellStyle name="60% - uthevingsfarge 5 3" xfId="269"/>
    <cellStyle name="60% - uthevingsfarge 5 3 2" xfId="3684"/>
    <cellStyle name="60% - uthevingsfarge 5 4" xfId="270"/>
    <cellStyle name="60% - uthevingsfarge 5 4 2" xfId="3685"/>
    <cellStyle name="60% - uthevingsfarge 5 5" xfId="271"/>
    <cellStyle name="60% - uthevingsfarge 5 5 2" xfId="3686"/>
    <cellStyle name="60% - uthevingsfarge 5 6" xfId="272"/>
    <cellStyle name="60% - uthevingsfarge 5 6 2" xfId="3687"/>
    <cellStyle name="60% - uthevingsfarge 5 7" xfId="273"/>
    <cellStyle name="60% - uthevingsfarge 5 7 2" xfId="3688"/>
    <cellStyle name="60% - uthevingsfarge 5 8" xfId="274"/>
    <cellStyle name="60% - uthevingsfarge 5 8 2" xfId="3689"/>
    <cellStyle name="60% - uthevingsfarge 5 9" xfId="275"/>
    <cellStyle name="60% - uthevingsfarge 5 9 2" xfId="3690"/>
    <cellStyle name="60% - uthevingsfarge 6 10" xfId="276"/>
    <cellStyle name="60% - uthevingsfarge 6 10 2" xfId="3691"/>
    <cellStyle name="60% - uthevingsfarge 6 11" xfId="277"/>
    <cellStyle name="60% - uthevingsfarge 6 11 2" xfId="3692"/>
    <cellStyle name="60% - uthevingsfarge 6 12" xfId="278"/>
    <cellStyle name="60% - uthevingsfarge 6 12 2" xfId="3693"/>
    <cellStyle name="60% - uthevingsfarge 6 13" xfId="279"/>
    <cellStyle name="60% - uthevingsfarge 6 13 2" xfId="3694"/>
    <cellStyle name="60% - uthevingsfarge 6 14" xfId="280"/>
    <cellStyle name="60% - uthevingsfarge 6 14 2" xfId="3695"/>
    <cellStyle name="60% - uthevingsfarge 6 15" xfId="281"/>
    <cellStyle name="60% - uthevingsfarge 6 15 2" xfId="3696"/>
    <cellStyle name="60% - uthevingsfarge 6 16" xfId="282"/>
    <cellStyle name="60% - uthevingsfarge 6 16 2" xfId="3697"/>
    <cellStyle name="60% - uthevingsfarge 6 2" xfId="283"/>
    <cellStyle name="60% - uthevingsfarge 6 2 2" xfId="3698"/>
    <cellStyle name="60% - uthevingsfarge 6 3" xfId="284"/>
    <cellStyle name="60% - uthevingsfarge 6 3 2" xfId="3699"/>
    <cellStyle name="60% - uthevingsfarge 6 4" xfId="285"/>
    <cellStyle name="60% - uthevingsfarge 6 4 2" xfId="3700"/>
    <cellStyle name="60% - uthevingsfarge 6 5" xfId="286"/>
    <cellStyle name="60% - uthevingsfarge 6 5 2" xfId="3701"/>
    <cellStyle name="60% - uthevingsfarge 6 6" xfId="287"/>
    <cellStyle name="60% - uthevingsfarge 6 6 2" xfId="3702"/>
    <cellStyle name="60% - uthevingsfarge 6 7" xfId="288"/>
    <cellStyle name="60% - uthevingsfarge 6 7 2" xfId="3703"/>
    <cellStyle name="60% - uthevingsfarge 6 8" xfId="289"/>
    <cellStyle name="60% - uthevingsfarge 6 8 2" xfId="3704"/>
    <cellStyle name="60% - uthevingsfarge 6 9" xfId="290"/>
    <cellStyle name="60% - uthevingsfarge 6 9 2" xfId="3705"/>
    <cellStyle name="Accent1 2" xfId="291"/>
    <cellStyle name="Accent1 2 2" xfId="3706"/>
    <cellStyle name="Accent2 2" xfId="292"/>
    <cellStyle name="Accent2 2 2" xfId="3707"/>
    <cellStyle name="Accent3 2" xfId="293"/>
    <cellStyle name="Accent3 2 2" xfId="3708"/>
    <cellStyle name="Accent4 2" xfId="294"/>
    <cellStyle name="Accent4 2 2" xfId="3709"/>
    <cellStyle name="Accent5 2" xfId="295"/>
    <cellStyle name="Accent5 2 2" xfId="3710"/>
    <cellStyle name="Accent6 2" xfId="296"/>
    <cellStyle name="Accent6 2 2" xfId="3711"/>
    <cellStyle name="Bad 2" xfId="297"/>
    <cellStyle name="Bad 2 2" xfId="3712"/>
    <cellStyle name="Benyttet hyperkobling 2" xfId="298"/>
    <cellStyle name="Beregning 10" xfId="299"/>
    <cellStyle name="Beregning 10 2" xfId="3713"/>
    <cellStyle name="Beregning 11" xfId="300"/>
    <cellStyle name="Beregning 11 2" xfId="3714"/>
    <cellStyle name="Beregning 12" xfId="301"/>
    <cellStyle name="Beregning 12 2" xfId="3715"/>
    <cellStyle name="Beregning 13" xfId="302"/>
    <cellStyle name="Beregning 13 2" xfId="3716"/>
    <cellStyle name="Beregning 14" xfId="303"/>
    <cellStyle name="Beregning 14 2" xfId="3717"/>
    <cellStyle name="Beregning 15" xfId="304"/>
    <cellStyle name="Beregning 15 2" xfId="3718"/>
    <cellStyle name="Beregning 16" xfId="305"/>
    <cellStyle name="Beregning 16 2" xfId="3719"/>
    <cellStyle name="Beregning 2" xfId="306"/>
    <cellStyle name="Beregning 2 2" xfId="3720"/>
    <cellStyle name="Beregning 3" xfId="307"/>
    <cellStyle name="Beregning 3 2" xfId="3721"/>
    <cellStyle name="Beregning 4" xfId="308"/>
    <cellStyle name="Beregning 4 2" xfId="3722"/>
    <cellStyle name="Beregning 5" xfId="309"/>
    <cellStyle name="Beregning 5 2" xfId="3723"/>
    <cellStyle name="Beregning 6" xfId="310"/>
    <cellStyle name="Beregning 6 2" xfId="3724"/>
    <cellStyle name="Beregning 7" xfId="311"/>
    <cellStyle name="Beregning 7 2" xfId="3725"/>
    <cellStyle name="Beregning 8" xfId="312"/>
    <cellStyle name="Beregning 8 2" xfId="3726"/>
    <cellStyle name="Beregning 9" xfId="313"/>
    <cellStyle name="Beregning 9 2" xfId="3727"/>
    <cellStyle name="Calculation 2" xfId="314"/>
    <cellStyle name="Calculation 2 2" xfId="3728"/>
    <cellStyle name="Check Cell 2" xfId="315"/>
    <cellStyle name="Check Cell 2 2" xfId="3729"/>
    <cellStyle name="Comma 12" xfId="16269"/>
    <cellStyle name="Comma 2" xfId="3240"/>
    <cellStyle name="Comma 2 2" xfId="3730"/>
    <cellStyle name="Comma 2 3" xfId="16267"/>
    <cellStyle name="Comma 3" xfId="3731"/>
    <cellStyle name="Comma 4" xfId="5048"/>
    <cellStyle name="Comma 4 2" xfId="16265"/>
    <cellStyle name="Comma 4 3" xfId="16318"/>
    <cellStyle name="Comma 5" xfId="5051"/>
    <cellStyle name="Comma 5 2" xfId="5058"/>
    <cellStyle name="Comma 5 3" xfId="16321"/>
    <cellStyle name="Comma 6" xfId="5054"/>
    <cellStyle name="Comma 7" xfId="5056"/>
    <cellStyle name="Comma 8" xfId="3415"/>
    <cellStyle name="Dårlig 10" xfId="316"/>
    <cellStyle name="Dårlig 10 2" xfId="3732"/>
    <cellStyle name="Dårlig 11" xfId="317"/>
    <cellStyle name="Dårlig 11 2" xfId="3733"/>
    <cellStyle name="Dårlig 12" xfId="318"/>
    <cellStyle name="Dårlig 12 2" xfId="3734"/>
    <cellStyle name="Dårlig 13" xfId="319"/>
    <cellStyle name="Dårlig 13 2" xfId="3735"/>
    <cellStyle name="Dårlig 14" xfId="320"/>
    <cellStyle name="Dårlig 14 2" xfId="3736"/>
    <cellStyle name="Dårlig 15" xfId="321"/>
    <cellStyle name="Dårlig 15 2" xfId="3737"/>
    <cellStyle name="Dårlig 16" xfId="322"/>
    <cellStyle name="Dårlig 16 2" xfId="3738"/>
    <cellStyle name="Dårlig 2" xfId="323"/>
    <cellStyle name="Dårlig 2 2" xfId="3739"/>
    <cellStyle name="Dårlig 3" xfId="324"/>
    <cellStyle name="Dårlig 3 2" xfId="3740"/>
    <cellStyle name="Dårlig 4" xfId="325"/>
    <cellStyle name="Dårlig 4 2" xfId="3741"/>
    <cellStyle name="Dårlig 5" xfId="326"/>
    <cellStyle name="Dårlig 5 2" xfId="3742"/>
    <cellStyle name="Dårlig 6" xfId="327"/>
    <cellStyle name="Dårlig 6 2" xfId="3743"/>
    <cellStyle name="Dårlig 7" xfId="328"/>
    <cellStyle name="Dårlig 7 2" xfId="3744"/>
    <cellStyle name="Dårlig 8" xfId="329"/>
    <cellStyle name="Dårlig 8 2" xfId="3745"/>
    <cellStyle name="Dårlig 9" xfId="330"/>
    <cellStyle name="Dårlig 9 2" xfId="3746"/>
    <cellStyle name="Explanatory Text 2" xfId="331"/>
    <cellStyle name="Explanatory Text 2 2" xfId="3747"/>
    <cellStyle name="Forklarende tekst 10" xfId="332"/>
    <cellStyle name="Forklarende tekst 10 2" xfId="3748"/>
    <cellStyle name="Forklarende tekst 11" xfId="333"/>
    <cellStyle name="Forklarende tekst 11 2" xfId="3749"/>
    <cellStyle name="Forklarende tekst 12" xfId="334"/>
    <cellStyle name="Forklarende tekst 12 2" xfId="3750"/>
    <cellStyle name="Forklarende tekst 13" xfId="335"/>
    <cellStyle name="Forklarende tekst 13 2" xfId="3751"/>
    <cellStyle name="Forklarende tekst 14" xfId="336"/>
    <cellStyle name="Forklarende tekst 14 2" xfId="3752"/>
    <cellStyle name="Forklarende tekst 15" xfId="337"/>
    <cellStyle name="Forklarende tekst 15 2" xfId="3753"/>
    <cellStyle name="Forklarende tekst 16" xfId="338"/>
    <cellStyle name="Forklarende tekst 16 2" xfId="3754"/>
    <cellStyle name="Forklarende tekst 2" xfId="339"/>
    <cellStyle name="Forklarende tekst 2 2" xfId="3755"/>
    <cellStyle name="Forklarende tekst 3" xfId="340"/>
    <cellStyle name="Forklarende tekst 3 2" xfId="3756"/>
    <cellStyle name="Forklarende tekst 4" xfId="341"/>
    <cellStyle name="Forklarende tekst 4 2" xfId="3757"/>
    <cellStyle name="Forklarende tekst 5" xfId="342"/>
    <cellStyle name="Forklarende tekst 5 2" xfId="3758"/>
    <cellStyle name="Forklarende tekst 6" xfId="343"/>
    <cellStyle name="Forklarende tekst 6 2" xfId="3759"/>
    <cellStyle name="Forklarende tekst 7" xfId="344"/>
    <cellStyle name="Forklarende tekst 7 2" xfId="3760"/>
    <cellStyle name="Forklarende tekst 8" xfId="345"/>
    <cellStyle name="Forklarende tekst 8 2" xfId="3761"/>
    <cellStyle name="Forklarende tekst 9" xfId="346"/>
    <cellStyle name="Forklarende tekst 9 2" xfId="3762"/>
    <cellStyle name="God 10" xfId="347"/>
    <cellStyle name="God 10 2" xfId="3763"/>
    <cellStyle name="God 11" xfId="348"/>
    <cellStyle name="God 11 2" xfId="3764"/>
    <cellStyle name="God 12" xfId="349"/>
    <cellStyle name="God 12 2" xfId="3765"/>
    <cellStyle name="God 13" xfId="350"/>
    <cellStyle name="God 13 2" xfId="3766"/>
    <cellStyle name="God 14" xfId="351"/>
    <cellStyle name="God 14 2" xfId="3767"/>
    <cellStyle name="God 15" xfId="352"/>
    <cellStyle name="God 15 2" xfId="3768"/>
    <cellStyle name="God 16" xfId="353"/>
    <cellStyle name="God 16 2" xfId="3769"/>
    <cellStyle name="God 2" xfId="354"/>
    <cellStyle name="God 2 2" xfId="3770"/>
    <cellStyle name="God 3" xfId="355"/>
    <cellStyle name="God 3 2" xfId="3771"/>
    <cellStyle name="God 4" xfId="356"/>
    <cellStyle name="God 4 2" xfId="3772"/>
    <cellStyle name="God 5" xfId="357"/>
    <cellStyle name="God 5 2" xfId="3773"/>
    <cellStyle name="God 6" xfId="358"/>
    <cellStyle name="God 6 2" xfId="3774"/>
    <cellStyle name="God 7" xfId="359"/>
    <cellStyle name="God 7 2" xfId="3775"/>
    <cellStyle name="God 8" xfId="360"/>
    <cellStyle name="God 8 2" xfId="3776"/>
    <cellStyle name="God 9" xfId="361"/>
    <cellStyle name="God 9 2" xfId="3777"/>
    <cellStyle name="Good 2" xfId="362"/>
    <cellStyle name="Good 2 2" xfId="3778"/>
    <cellStyle name="Heading 1 2" xfId="363"/>
    <cellStyle name="Heading 1 2 2" xfId="3779"/>
    <cellStyle name="Heading 2 2" xfId="364"/>
    <cellStyle name="Heading 2 2 2" xfId="3780"/>
    <cellStyle name="Heading 3 2" xfId="365"/>
    <cellStyle name="Heading 3 2 2" xfId="3781"/>
    <cellStyle name="Heading 4 2" xfId="366"/>
    <cellStyle name="Heading 4 2 2" xfId="3782"/>
    <cellStyle name="Hyperkobling 2" xfId="367"/>
    <cellStyle name="Inndata 10" xfId="368"/>
    <cellStyle name="Inndata 10 2" xfId="3783"/>
    <cellStyle name="Inndata 11" xfId="369"/>
    <cellStyle name="Inndata 11 2" xfId="3784"/>
    <cellStyle name="Inndata 12" xfId="370"/>
    <cellStyle name="Inndata 12 2" xfId="3785"/>
    <cellStyle name="Inndata 13" xfId="371"/>
    <cellStyle name="Inndata 13 2" xfId="3786"/>
    <cellStyle name="Inndata 14" xfId="372"/>
    <cellStyle name="Inndata 14 2" xfId="3787"/>
    <cellStyle name="Inndata 15" xfId="373"/>
    <cellStyle name="Inndata 15 2" xfId="3788"/>
    <cellStyle name="Inndata 16" xfId="374"/>
    <cellStyle name="Inndata 16 2" xfId="3789"/>
    <cellStyle name="Inndata 2" xfId="375"/>
    <cellStyle name="Inndata 2 2" xfId="3790"/>
    <cellStyle name="Inndata 3" xfId="376"/>
    <cellStyle name="Inndata 3 2" xfId="3791"/>
    <cellStyle name="Inndata 4" xfId="377"/>
    <cellStyle name="Inndata 4 2" xfId="3792"/>
    <cellStyle name="Inndata 5" xfId="378"/>
    <cellStyle name="Inndata 5 2" xfId="3793"/>
    <cellStyle name="Inndata 6" xfId="379"/>
    <cellStyle name="Inndata 6 2" xfId="3794"/>
    <cellStyle name="Inndata 7" xfId="380"/>
    <cellStyle name="Inndata 7 2" xfId="3795"/>
    <cellStyle name="Inndata 8" xfId="381"/>
    <cellStyle name="Inndata 8 2" xfId="3796"/>
    <cellStyle name="Inndata 9" xfId="382"/>
    <cellStyle name="Inndata 9 2" xfId="3797"/>
    <cellStyle name="Input 2" xfId="383"/>
    <cellStyle name="Input 2 2" xfId="3798"/>
    <cellStyle name="Koblet celle 10" xfId="384"/>
    <cellStyle name="Koblet celle 10 2" xfId="3799"/>
    <cellStyle name="Koblet celle 11" xfId="385"/>
    <cellStyle name="Koblet celle 11 2" xfId="3800"/>
    <cellStyle name="Koblet celle 12" xfId="386"/>
    <cellStyle name="Koblet celle 12 2" xfId="3801"/>
    <cellStyle name="Koblet celle 13" xfId="387"/>
    <cellStyle name="Koblet celle 13 2" xfId="3802"/>
    <cellStyle name="Koblet celle 14" xfId="388"/>
    <cellStyle name="Koblet celle 14 2" xfId="3803"/>
    <cellStyle name="Koblet celle 15" xfId="389"/>
    <cellStyle name="Koblet celle 15 2" xfId="3804"/>
    <cellStyle name="Koblet celle 16" xfId="390"/>
    <cellStyle name="Koblet celle 16 2" xfId="3805"/>
    <cellStyle name="Koblet celle 2" xfId="391"/>
    <cellStyle name="Koblet celle 2 2" xfId="3806"/>
    <cellStyle name="Koblet celle 3" xfId="392"/>
    <cellStyle name="Koblet celle 3 2" xfId="3807"/>
    <cellStyle name="Koblet celle 4" xfId="393"/>
    <cellStyle name="Koblet celle 4 2" xfId="3808"/>
    <cellStyle name="Koblet celle 5" xfId="394"/>
    <cellStyle name="Koblet celle 5 2" xfId="3809"/>
    <cellStyle name="Koblet celle 6" xfId="395"/>
    <cellStyle name="Koblet celle 6 2" xfId="3810"/>
    <cellStyle name="Koblet celle 7" xfId="396"/>
    <cellStyle name="Koblet celle 7 2" xfId="3811"/>
    <cellStyle name="Koblet celle 8" xfId="397"/>
    <cellStyle name="Koblet celle 8 2" xfId="3812"/>
    <cellStyle name="Koblet celle 9" xfId="398"/>
    <cellStyle name="Koblet celle 9 2" xfId="3813"/>
    <cellStyle name="Komma" xfId="1" builtinId="3"/>
    <cellStyle name="Komma 2" xfId="399"/>
    <cellStyle name="Komma 2 2" xfId="400"/>
    <cellStyle name="Komma 2 2 2" xfId="5061"/>
    <cellStyle name="Komma 2 3" xfId="5060"/>
    <cellStyle name="Kontrollcelle 10" xfId="401"/>
    <cellStyle name="Kontrollcelle 10 2" xfId="3814"/>
    <cellStyle name="Kontrollcelle 11" xfId="402"/>
    <cellStyle name="Kontrollcelle 11 2" xfId="3815"/>
    <cellStyle name="Kontrollcelle 12" xfId="403"/>
    <cellStyle name="Kontrollcelle 12 2" xfId="3816"/>
    <cellStyle name="Kontrollcelle 13" xfId="404"/>
    <cellStyle name="Kontrollcelle 13 2" xfId="3817"/>
    <cellStyle name="Kontrollcelle 14" xfId="405"/>
    <cellStyle name="Kontrollcelle 14 2" xfId="3818"/>
    <cellStyle name="Kontrollcelle 15" xfId="406"/>
    <cellStyle name="Kontrollcelle 15 2" xfId="3819"/>
    <cellStyle name="Kontrollcelle 16" xfId="407"/>
    <cellStyle name="Kontrollcelle 16 2" xfId="3820"/>
    <cellStyle name="Kontrollcelle 2" xfId="408"/>
    <cellStyle name="Kontrollcelle 2 2" xfId="3821"/>
    <cellStyle name="Kontrollcelle 3" xfId="409"/>
    <cellStyle name="Kontrollcelle 3 2" xfId="3822"/>
    <cellStyle name="Kontrollcelle 4" xfId="410"/>
    <cellStyle name="Kontrollcelle 4 2" xfId="3823"/>
    <cellStyle name="Kontrollcelle 5" xfId="411"/>
    <cellStyle name="Kontrollcelle 5 2" xfId="3824"/>
    <cellStyle name="Kontrollcelle 6" xfId="412"/>
    <cellStyle name="Kontrollcelle 6 2" xfId="3825"/>
    <cellStyle name="Kontrollcelle 7" xfId="413"/>
    <cellStyle name="Kontrollcelle 7 2" xfId="3826"/>
    <cellStyle name="Kontrollcelle 8" xfId="414"/>
    <cellStyle name="Kontrollcelle 8 2" xfId="3827"/>
    <cellStyle name="Kontrollcelle 9" xfId="415"/>
    <cellStyle name="Kontrollcelle 9 2" xfId="3828"/>
    <cellStyle name="Linked Cell 2" xfId="416"/>
    <cellStyle name="Linked Cell 2 2" xfId="3829"/>
    <cellStyle name="Merknad 10" xfId="417"/>
    <cellStyle name="Merknad 10 2" xfId="5062"/>
    <cellStyle name="Merknad 11" xfId="418"/>
    <cellStyle name="Merknad 11 2" xfId="5063"/>
    <cellStyle name="Merknad 12" xfId="419"/>
    <cellStyle name="Merknad 12 2" xfId="5064"/>
    <cellStyle name="Merknad 13" xfId="420"/>
    <cellStyle name="Merknad 13 2" xfId="5065"/>
    <cellStyle name="Merknad 14" xfId="421"/>
    <cellStyle name="Merknad 14 2" xfId="5066"/>
    <cellStyle name="Merknad 15" xfId="422"/>
    <cellStyle name="Merknad 15 2" xfId="5067"/>
    <cellStyle name="Merknad 16" xfId="423"/>
    <cellStyle name="Merknad 16 2" xfId="5068"/>
    <cellStyle name="Merknad 2" xfId="424"/>
    <cellStyle name="Merknad 2 2" xfId="5069"/>
    <cellStyle name="Merknad 3" xfId="425"/>
    <cellStyle name="Merknad 3 2" xfId="5070"/>
    <cellStyle name="Merknad 4" xfId="426"/>
    <cellStyle name="Merknad 4 2" xfId="5071"/>
    <cellStyle name="Merknad 5" xfId="427"/>
    <cellStyle name="Merknad 5 2" xfId="5072"/>
    <cellStyle name="Merknad 6" xfId="428"/>
    <cellStyle name="Merknad 6 2" xfId="5073"/>
    <cellStyle name="Merknad 7" xfId="429"/>
    <cellStyle name="Merknad 7 2" xfId="5074"/>
    <cellStyle name="Merknad 8" xfId="430"/>
    <cellStyle name="Merknad 8 2" xfId="5075"/>
    <cellStyle name="Merknad 9" xfId="431"/>
    <cellStyle name="Merknad 9 2" xfId="5076"/>
    <cellStyle name="Neutral 2" xfId="432"/>
    <cellStyle name="Neutral 2 2" xfId="3830"/>
    <cellStyle name="Normal" xfId="0" builtinId="0"/>
    <cellStyle name="Normal 10" xfId="433"/>
    <cellStyle name="Normal 10 10" xfId="5077"/>
    <cellStyle name="Normal 10 2" xfId="434"/>
    <cellStyle name="Normal 10 2 10" xfId="435"/>
    <cellStyle name="Normal 10 2 10 2" xfId="4130"/>
    <cellStyle name="Normal 10 2 10 2 2" xfId="8730"/>
    <cellStyle name="Normal 10 2 10 2 2 2" xfId="12955"/>
    <cellStyle name="Normal 10 2 10 2 3" xfId="12035"/>
    <cellStyle name="Normal 10 2 10 2 4" xfId="15345"/>
    <cellStyle name="Normal 10 2 10 2 5" xfId="7810"/>
    <cellStyle name="Normal 10 2 10 3" xfId="8729"/>
    <cellStyle name="Normal 10 2 10 3 2" xfId="12954"/>
    <cellStyle name="Normal 10 2 10 4" xfId="11117"/>
    <cellStyle name="Normal 10 2 10 5" xfId="14427"/>
    <cellStyle name="Normal 10 2 10 6" xfId="5079"/>
    <cellStyle name="Normal 10 2 11" xfId="4129"/>
    <cellStyle name="Normal 10 2 11 2" xfId="8731"/>
    <cellStyle name="Normal 10 2 11 2 2" xfId="12956"/>
    <cellStyle name="Normal 10 2 11 3" xfId="12034"/>
    <cellStyle name="Normal 10 2 11 4" xfId="15344"/>
    <cellStyle name="Normal 10 2 11 5" xfId="7809"/>
    <cellStyle name="Normal 10 2 12" xfId="8728"/>
    <cellStyle name="Normal 10 2 12 2" xfId="12953"/>
    <cellStyle name="Normal 10 2 13" xfId="11116"/>
    <cellStyle name="Normal 10 2 14" xfId="14426"/>
    <cellStyle name="Normal 10 2 15" xfId="5078"/>
    <cellStyle name="Normal 10 2 2" xfId="436"/>
    <cellStyle name="Normal 10 2 2 2" xfId="4131"/>
    <cellStyle name="Normal 10 2 2 2 2" xfId="8733"/>
    <cellStyle name="Normal 10 2 2 2 2 2" xfId="12958"/>
    <cellStyle name="Normal 10 2 2 2 3" xfId="12036"/>
    <cellStyle name="Normal 10 2 2 2 4" xfId="15346"/>
    <cellStyle name="Normal 10 2 2 2 5" xfId="7811"/>
    <cellStyle name="Normal 10 2 2 3" xfId="8732"/>
    <cellStyle name="Normal 10 2 2 3 2" xfId="12957"/>
    <cellStyle name="Normal 10 2 2 4" xfId="11118"/>
    <cellStyle name="Normal 10 2 2 5" xfId="14428"/>
    <cellStyle name="Normal 10 2 2 6" xfId="5080"/>
    <cellStyle name="Normal 10 2 3" xfId="437"/>
    <cellStyle name="Normal 10 2 3 2" xfId="4132"/>
    <cellStyle name="Normal 10 2 3 2 2" xfId="8735"/>
    <cellStyle name="Normal 10 2 3 2 2 2" xfId="12960"/>
    <cellStyle name="Normal 10 2 3 2 3" xfId="12037"/>
    <cellStyle name="Normal 10 2 3 2 4" xfId="15347"/>
    <cellStyle name="Normal 10 2 3 2 5" xfId="7812"/>
    <cellStyle name="Normal 10 2 3 3" xfId="8734"/>
    <cellStyle name="Normal 10 2 3 3 2" xfId="12959"/>
    <cellStyle name="Normal 10 2 3 4" xfId="11119"/>
    <cellStyle name="Normal 10 2 3 5" xfId="14429"/>
    <cellStyle name="Normal 10 2 3 6" xfId="5081"/>
    <cellStyle name="Normal 10 2 4" xfId="438"/>
    <cellStyle name="Normal 10 2 4 2" xfId="4133"/>
    <cellStyle name="Normal 10 2 4 2 2" xfId="8737"/>
    <cellStyle name="Normal 10 2 4 2 2 2" xfId="12962"/>
    <cellStyle name="Normal 10 2 4 2 3" xfId="12038"/>
    <cellStyle name="Normal 10 2 4 2 4" xfId="15348"/>
    <cellStyle name="Normal 10 2 4 2 5" xfId="7813"/>
    <cellStyle name="Normal 10 2 4 3" xfId="8736"/>
    <cellStyle name="Normal 10 2 4 3 2" xfId="12961"/>
    <cellStyle name="Normal 10 2 4 4" xfId="11120"/>
    <cellStyle name="Normal 10 2 4 5" xfId="14430"/>
    <cellStyle name="Normal 10 2 4 6" xfId="5082"/>
    <cellStyle name="Normal 10 2 5" xfId="439"/>
    <cellStyle name="Normal 10 2 5 2" xfId="4134"/>
    <cellStyle name="Normal 10 2 5 2 2" xfId="8739"/>
    <cellStyle name="Normal 10 2 5 2 2 2" xfId="12964"/>
    <cellStyle name="Normal 10 2 5 2 3" xfId="12039"/>
    <cellStyle name="Normal 10 2 5 2 4" xfId="15349"/>
    <cellStyle name="Normal 10 2 5 2 5" xfId="7814"/>
    <cellStyle name="Normal 10 2 5 3" xfId="8738"/>
    <cellStyle name="Normal 10 2 5 3 2" xfId="12963"/>
    <cellStyle name="Normal 10 2 5 4" xfId="11121"/>
    <cellStyle name="Normal 10 2 5 5" xfId="14431"/>
    <cellStyle name="Normal 10 2 5 6" xfId="5083"/>
    <cellStyle name="Normal 10 2 6" xfId="440"/>
    <cellStyle name="Normal 10 2 6 2" xfId="4135"/>
    <cellStyle name="Normal 10 2 6 2 2" xfId="8741"/>
    <cellStyle name="Normal 10 2 6 2 2 2" xfId="12966"/>
    <cellStyle name="Normal 10 2 6 2 3" xfId="12040"/>
    <cellStyle name="Normal 10 2 6 2 4" xfId="15350"/>
    <cellStyle name="Normal 10 2 6 2 5" xfId="7815"/>
    <cellStyle name="Normal 10 2 6 3" xfId="8740"/>
    <cellStyle name="Normal 10 2 6 3 2" xfId="12965"/>
    <cellStyle name="Normal 10 2 6 4" xfId="11122"/>
    <cellStyle name="Normal 10 2 6 5" xfId="14432"/>
    <cellStyle name="Normal 10 2 6 6" xfId="5084"/>
    <cellStyle name="Normal 10 2 7" xfId="441"/>
    <cellStyle name="Normal 10 2 7 2" xfId="4136"/>
    <cellStyle name="Normal 10 2 7 2 2" xfId="8743"/>
    <cellStyle name="Normal 10 2 7 2 2 2" xfId="12968"/>
    <cellStyle name="Normal 10 2 7 2 3" xfId="12041"/>
    <cellStyle name="Normal 10 2 7 2 4" xfId="15351"/>
    <cellStyle name="Normal 10 2 7 2 5" xfId="7816"/>
    <cellStyle name="Normal 10 2 7 3" xfId="8742"/>
    <cellStyle name="Normal 10 2 7 3 2" xfId="12967"/>
    <cellStyle name="Normal 10 2 7 4" xfId="11123"/>
    <cellStyle name="Normal 10 2 7 5" xfId="14433"/>
    <cellStyle name="Normal 10 2 7 6" xfId="5085"/>
    <cellStyle name="Normal 10 2 8" xfId="442"/>
    <cellStyle name="Normal 10 2 8 2" xfId="4137"/>
    <cellStyle name="Normal 10 2 8 2 2" xfId="8745"/>
    <cellStyle name="Normal 10 2 8 2 2 2" xfId="12970"/>
    <cellStyle name="Normal 10 2 8 2 3" xfId="12042"/>
    <cellStyle name="Normal 10 2 8 2 4" xfId="15352"/>
    <cellStyle name="Normal 10 2 8 2 5" xfId="7817"/>
    <cellStyle name="Normal 10 2 8 3" xfId="8744"/>
    <cellStyle name="Normal 10 2 8 3 2" xfId="12969"/>
    <cellStyle name="Normal 10 2 8 4" xfId="11124"/>
    <cellStyle name="Normal 10 2 8 5" xfId="14434"/>
    <cellStyle name="Normal 10 2 8 6" xfId="5086"/>
    <cellStyle name="Normal 10 2 9" xfId="443"/>
    <cellStyle name="Normal 10 2 9 2" xfId="4138"/>
    <cellStyle name="Normal 10 2 9 2 2" xfId="8747"/>
    <cellStyle name="Normal 10 2 9 2 2 2" xfId="12972"/>
    <cellStyle name="Normal 10 2 9 2 3" xfId="12043"/>
    <cellStyle name="Normal 10 2 9 2 4" xfId="15353"/>
    <cellStyle name="Normal 10 2 9 2 5" xfId="7818"/>
    <cellStyle name="Normal 10 2 9 3" xfId="8746"/>
    <cellStyle name="Normal 10 2 9 3 2" xfId="12971"/>
    <cellStyle name="Normal 10 2 9 4" xfId="11125"/>
    <cellStyle name="Normal 10 2 9 5" xfId="14435"/>
    <cellStyle name="Normal 10 2 9 6" xfId="5087"/>
    <cellStyle name="Normal 10 3" xfId="444"/>
    <cellStyle name="Normal 10 3 10" xfId="445"/>
    <cellStyle name="Normal 10 3 10 2" xfId="4140"/>
    <cellStyle name="Normal 10 3 10 2 2" xfId="8750"/>
    <cellStyle name="Normal 10 3 10 2 2 2" xfId="12975"/>
    <cellStyle name="Normal 10 3 10 2 3" xfId="12045"/>
    <cellStyle name="Normal 10 3 10 2 4" xfId="15355"/>
    <cellStyle name="Normal 10 3 10 2 5" xfId="7820"/>
    <cellStyle name="Normal 10 3 10 3" xfId="8749"/>
    <cellStyle name="Normal 10 3 10 3 2" xfId="12974"/>
    <cellStyle name="Normal 10 3 10 4" xfId="11127"/>
    <cellStyle name="Normal 10 3 10 5" xfId="14437"/>
    <cellStyle name="Normal 10 3 10 6" xfId="5089"/>
    <cellStyle name="Normal 10 3 11" xfId="4139"/>
    <cellStyle name="Normal 10 3 11 2" xfId="8751"/>
    <cellStyle name="Normal 10 3 11 2 2" xfId="12976"/>
    <cellStyle name="Normal 10 3 11 3" xfId="12044"/>
    <cellStyle name="Normal 10 3 11 4" xfId="15354"/>
    <cellStyle name="Normal 10 3 11 5" xfId="7819"/>
    <cellStyle name="Normal 10 3 12" xfId="8748"/>
    <cellStyle name="Normal 10 3 12 2" xfId="12973"/>
    <cellStyle name="Normal 10 3 13" xfId="11126"/>
    <cellStyle name="Normal 10 3 14" xfId="14436"/>
    <cellStyle name="Normal 10 3 15" xfId="5088"/>
    <cellStyle name="Normal 10 3 2" xfId="446"/>
    <cellStyle name="Normal 10 3 2 2" xfId="4141"/>
    <cellStyle name="Normal 10 3 2 2 2" xfId="8753"/>
    <cellStyle name="Normal 10 3 2 2 2 2" xfId="12978"/>
    <cellStyle name="Normal 10 3 2 2 3" xfId="12046"/>
    <cellStyle name="Normal 10 3 2 2 4" xfId="15356"/>
    <cellStyle name="Normal 10 3 2 2 5" xfId="7821"/>
    <cellStyle name="Normal 10 3 2 3" xfId="8752"/>
    <cellStyle name="Normal 10 3 2 3 2" xfId="12977"/>
    <cellStyle name="Normal 10 3 2 4" xfId="11128"/>
    <cellStyle name="Normal 10 3 2 5" xfId="14438"/>
    <cellStyle name="Normal 10 3 2 6" xfId="5090"/>
    <cellStyle name="Normal 10 3 3" xfId="447"/>
    <cellStyle name="Normal 10 3 3 2" xfId="4142"/>
    <cellStyle name="Normal 10 3 3 2 2" xfId="8755"/>
    <cellStyle name="Normal 10 3 3 2 2 2" xfId="12980"/>
    <cellStyle name="Normal 10 3 3 2 3" xfId="12047"/>
    <cellStyle name="Normal 10 3 3 2 4" xfId="15357"/>
    <cellStyle name="Normal 10 3 3 2 5" xfId="7822"/>
    <cellStyle name="Normal 10 3 3 3" xfId="8754"/>
    <cellStyle name="Normal 10 3 3 3 2" xfId="12979"/>
    <cellStyle name="Normal 10 3 3 4" xfId="11129"/>
    <cellStyle name="Normal 10 3 3 5" xfId="14439"/>
    <cellStyle name="Normal 10 3 3 6" xfId="5091"/>
    <cellStyle name="Normal 10 3 4" xfId="448"/>
    <cellStyle name="Normal 10 3 4 2" xfId="4143"/>
    <cellStyle name="Normal 10 3 4 2 2" xfId="8757"/>
    <cellStyle name="Normal 10 3 4 2 2 2" xfId="12982"/>
    <cellStyle name="Normal 10 3 4 2 3" xfId="12048"/>
    <cellStyle name="Normal 10 3 4 2 4" xfId="15358"/>
    <cellStyle name="Normal 10 3 4 2 5" xfId="7823"/>
    <cellStyle name="Normal 10 3 4 3" xfId="8756"/>
    <cellStyle name="Normal 10 3 4 3 2" xfId="12981"/>
    <cellStyle name="Normal 10 3 4 4" xfId="11130"/>
    <cellStyle name="Normal 10 3 4 5" xfId="14440"/>
    <cellStyle name="Normal 10 3 4 6" xfId="5092"/>
    <cellStyle name="Normal 10 3 5" xfId="449"/>
    <cellStyle name="Normal 10 3 5 2" xfId="4144"/>
    <cellStyle name="Normal 10 3 5 2 2" xfId="8759"/>
    <cellStyle name="Normal 10 3 5 2 2 2" xfId="12984"/>
    <cellStyle name="Normal 10 3 5 2 3" xfId="12049"/>
    <cellStyle name="Normal 10 3 5 2 4" xfId="15359"/>
    <cellStyle name="Normal 10 3 5 2 5" xfId="7824"/>
    <cellStyle name="Normal 10 3 5 3" xfId="8758"/>
    <cellStyle name="Normal 10 3 5 3 2" xfId="12983"/>
    <cellStyle name="Normal 10 3 5 4" xfId="11131"/>
    <cellStyle name="Normal 10 3 5 5" xfId="14441"/>
    <cellStyle name="Normal 10 3 5 6" xfId="5093"/>
    <cellStyle name="Normal 10 3 6" xfId="450"/>
    <cellStyle name="Normal 10 3 6 2" xfId="4145"/>
    <cellStyle name="Normal 10 3 6 2 2" xfId="8761"/>
    <cellStyle name="Normal 10 3 6 2 2 2" xfId="12986"/>
    <cellStyle name="Normal 10 3 6 2 3" xfId="12050"/>
    <cellStyle name="Normal 10 3 6 2 4" xfId="15360"/>
    <cellStyle name="Normal 10 3 6 2 5" xfId="7825"/>
    <cellStyle name="Normal 10 3 6 3" xfId="8760"/>
    <cellStyle name="Normal 10 3 6 3 2" xfId="12985"/>
    <cellStyle name="Normal 10 3 6 4" xfId="11132"/>
    <cellStyle name="Normal 10 3 6 5" xfId="14442"/>
    <cellStyle name="Normal 10 3 6 6" xfId="5094"/>
    <cellStyle name="Normal 10 3 7" xfId="451"/>
    <cellStyle name="Normal 10 3 7 2" xfId="4146"/>
    <cellStyle name="Normal 10 3 7 2 2" xfId="8763"/>
    <cellStyle name="Normal 10 3 7 2 2 2" xfId="12988"/>
    <cellStyle name="Normal 10 3 7 2 3" xfId="12051"/>
    <cellStyle name="Normal 10 3 7 2 4" xfId="15361"/>
    <cellStyle name="Normal 10 3 7 2 5" xfId="7826"/>
    <cellStyle name="Normal 10 3 7 3" xfId="8762"/>
    <cellStyle name="Normal 10 3 7 3 2" xfId="12987"/>
    <cellStyle name="Normal 10 3 7 4" xfId="11133"/>
    <cellStyle name="Normal 10 3 7 5" xfId="14443"/>
    <cellStyle name="Normal 10 3 7 6" xfId="5095"/>
    <cellStyle name="Normal 10 3 8" xfId="452"/>
    <cellStyle name="Normal 10 3 8 2" xfId="4147"/>
    <cellStyle name="Normal 10 3 8 2 2" xfId="8765"/>
    <cellStyle name="Normal 10 3 8 2 2 2" xfId="12990"/>
    <cellStyle name="Normal 10 3 8 2 3" xfId="12052"/>
    <cellStyle name="Normal 10 3 8 2 4" xfId="15362"/>
    <cellStyle name="Normal 10 3 8 2 5" xfId="7827"/>
    <cellStyle name="Normal 10 3 8 3" xfId="8764"/>
    <cellStyle name="Normal 10 3 8 3 2" xfId="12989"/>
    <cellStyle name="Normal 10 3 8 4" xfId="11134"/>
    <cellStyle name="Normal 10 3 8 5" xfId="14444"/>
    <cellStyle name="Normal 10 3 8 6" xfId="5096"/>
    <cellStyle name="Normal 10 3 9" xfId="453"/>
    <cellStyle name="Normal 10 3 9 2" xfId="4148"/>
    <cellStyle name="Normal 10 3 9 2 2" xfId="8767"/>
    <cellStyle name="Normal 10 3 9 2 2 2" xfId="12992"/>
    <cellStyle name="Normal 10 3 9 2 3" xfId="12053"/>
    <cellStyle name="Normal 10 3 9 2 4" xfId="15363"/>
    <cellStyle name="Normal 10 3 9 2 5" xfId="7828"/>
    <cellStyle name="Normal 10 3 9 3" xfId="8766"/>
    <cellStyle name="Normal 10 3 9 3 2" xfId="12991"/>
    <cellStyle name="Normal 10 3 9 4" xfId="11135"/>
    <cellStyle name="Normal 10 3 9 5" xfId="14445"/>
    <cellStyle name="Normal 10 3 9 6" xfId="5097"/>
    <cellStyle name="Normal 10 4" xfId="454"/>
    <cellStyle name="Normal 10 4 10" xfId="455"/>
    <cellStyle name="Normal 10 4 10 2" xfId="4150"/>
    <cellStyle name="Normal 10 4 10 2 2" xfId="8770"/>
    <cellStyle name="Normal 10 4 10 2 2 2" xfId="12995"/>
    <cellStyle name="Normal 10 4 10 2 3" xfId="12055"/>
    <cellStyle name="Normal 10 4 10 2 4" xfId="15365"/>
    <cellStyle name="Normal 10 4 10 2 5" xfId="7830"/>
    <cellStyle name="Normal 10 4 10 3" xfId="8769"/>
    <cellStyle name="Normal 10 4 10 3 2" xfId="12994"/>
    <cellStyle name="Normal 10 4 10 4" xfId="11137"/>
    <cellStyle name="Normal 10 4 10 5" xfId="14447"/>
    <cellStyle name="Normal 10 4 10 6" xfId="5099"/>
    <cellStyle name="Normal 10 4 11" xfId="4149"/>
    <cellStyle name="Normal 10 4 11 2" xfId="8771"/>
    <cellStyle name="Normal 10 4 11 2 2" xfId="12996"/>
    <cellStyle name="Normal 10 4 11 3" xfId="12054"/>
    <cellStyle name="Normal 10 4 11 4" xfId="15364"/>
    <cellStyle name="Normal 10 4 11 5" xfId="7829"/>
    <cellStyle name="Normal 10 4 12" xfId="8768"/>
    <cellStyle name="Normal 10 4 12 2" xfId="12993"/>
    <cellStyle name="Normal 10 4 13" xfId="11136"/>
    <cellStyle name="Normal 10 4 14" xfId="14446"/>
    <cellStyle name="Normal 10 4 15" xfId="5098"/>
    <cellStyle name="Normal 10 4 2" xfId="456"/>
    <cellStyle name="Normal 10 4 2 2" xfId="4151"/>
    <cellStyle name="Normal 10 4 2 2 2" xfId="8773"/>
    <cellStyle name="Normal 10 4 2 2 2 2" xfId="12998"/>
    <cellStyle name="Normal 10 4 2 2 3" xfId="12056"/>
    <cellStyle name="Normal 10 4 2 2 4" xfId="15366"/>
    <cellStyle name="Normal 10 4 2 2 5" xfId="7831"/>
    <cellStyle name="Normal 10 4 2 3" xfId="8772"/>
    <cellStyle name="Normal 10 4 2 3 2" xfId="12997"/>
    <cellStyle name="Normal 10 4 2 4" xfId="11138"/>
    <cellStyle name="Normal 10 4 2 5" xfId="14448"/>
    <cellStyle name="Normal 10 4 2 6" xfId="5100"/>
    <cellStyle name="Normal 10 4 3" xfId="457"/>
    <cellStyle name="Normal 10 4 3 2" xfId="4152"/>
    <cellStyle name="Normal 10 4 3 2 2" xfId="8775"/>
    <cellStyle name="Normal 10 4 3 2 2 2" xfId="13000"/>
    <cellStyle name="Normal 10 4 3 2 3" xfId="12057"/>
    <cellStyle name="Normal 10 4 3 2 4" xfId="15367"/>
    <cellStyle name="Normal 10 4 3 2 5" xfId="7832"/>
    <cellStyle name="Normal 10 4 3 3" xfId="8774"/>
    <cellStyle name="Normal 10 4 3 3 2" xfId="12999"/>
    <cellStyle name="Normal 10 4 3 4" xfId="11139"/>
    <cellStyle name="Normal 10 4 3 5" xfId="14449"/>
    <cellStyle name="Normal 10 4 3 6" xfId="5101"/>
    <cellStyle name="Normal 10 4 4" xfId="458"/>
    <cellStyle name="Normal 10 4 4 2" xfId="4153"/>
    <cellStyle name="Normal 10 4 4 2 2" xfId="8777"/>
    <cellStyle name="Normal 10 4 4 2 2 2" xfId="13002"/>
    <cellStyle name="Normal 10 4 4 2 3" xfId="12058"/>
    <cellStyle name="Normal 10 4 4 2 4" xfId="15368"/>
    <cellStyle name="Normal 10 4 4 2 5" xfId="7833"/>
    <cellStyle name="Normal 10 4 4 3" xfId="8776"/>
    <cellStyle name="Normal 10 4 4 3 2" xfId="13001"/>
    <cellStyle name="Normal 10 4 4 4" xfId="11140"/>
    <cellStyle name="Normal 10 4 4 5" xfId="14450"/>
    <cellStyle name="Normal 10 4 4 6" xfId="5102"/>
    <cellStyle name="Normal 10 4 5" xfId="459"/>
    <cellStyle name="Normal 10 4 5 2" xfId="4154"/>
    <cellStyle name="Normal 10 4 5 2 2" xfId="8779"/>
    <cellStyle name="Normal 10 4 5 2 2 2" xfId="13004"/>
    <cellStyle name="Normal 10 4 5 2 3" xfId="12059"/>
    <cellStyle name="Normal 10 4 5 2 4" xfId="15369"/>
    <cellStyle name="Normal 10 4 5 2 5" xfId="7834"/>
    <cellStyle name="Normal 10 4 5 3" xfId="8778"/>
    <cellStyle name="Normal 10 4 5 3 2" xfId="13003"/>
    <cellStyle name="Normal 10 4 5 4" xfId="11141"/>
    <cellStyle name="Normal 10 4 5 5" xfId="14451"/>
    <cellStyle name="Normal 10 4 5 6" xfId="5103"/>
    <cellStyle name="Normal 10 4 6" xfId="460"/>
    <cellStyle name="Normal 10 4 6 2" xfId="4155"/>
    <cellStyle name="Normal 10 4 6 2 2" xfId="8781"/>
    <cellStyle name="Normal 10 4 6 2 2 2" xfId="13006"/>
    <cellStyle name="Normal 10 4 6 2 3" xfId="12060"/>
    <cellStyle name="Normal 10 4 6 2 4" xfId="15370"/>
    <cellStyle name="Normal 10 4 6 2 5" xfId="7835"/>
    <cellStyle name="Normal 10 4 6 3" xfId="8780"/>
    <cellStyle name="Normal 10 4 6 3 2" xfId="13005"/>
    <cellStyle name="Normal 10 4 6 4" xfId="11142"/>
    <cellStyle name="Normal 10 4 6 5" xfId="14452"/>
    <cellStyle name="Normal 10 4 6 6" xfId="5104"/>
    <cellStyle name="Normal 10 4 7" xfId="461"/>
    <cellStyle name="Normal 10 4 7 2" xfId="4156"/>
    <cellStyle name="Normal 10 4 7 2 2" xfId="8783"/>
    <cellStyle name="Normal 10 4 7 2 2 2" xfId="13008"/>
    <cellStyle name="Normal 10 4 7 2 3" xfId="12061"/>
    <cellStyle name="Normal 10 4 7 2 4" xfId="15371"/>
    <cellStyle name="Normal 10 4 7 2 5" xfId="7836"/>
    <cellStyle name="Normal 10 4 7 3" xfId="8782"/>
    <cellStyle name="Normal 10 4 7 3 2" xfId="13007"/>
    <cellStyle name="Normal 10 4 7 4" xfId="11143"/>
    <cellStyle name="Normal 10 4 7 5" xfId="14453"/>
    <cellStyle name="Normal 10 4 7 6" xfId="5105"/>
    <cellStyle name="Normal 10 4 8" xfId="462"/>
    <cellStyle name="Normal 10 4 8 2" xfId="4157"/>
    <cellStyle name="Normal 10 4 8 2 2" xfId="8785"/>
    <cellStyle name="Normal 10 4 8 2 2 2" xfId="13010"/>
    <cellStyle name="Normal 10 4 8 2 3" xfId="12062"/>
    <cellStyle name="Normal 10 4 8 2 4" xfId="15372"/>
    <cellStyle name="Normal 10 4 8 2 5" xfId="7837"/>
    <cellStyle name="Normal 10 4 8 3" xfId="8784"/>
    <cellStyle name="Normal 10 4 8 3 2" xfId="13009"/>
    <cellStyle name="Normal 10 4 8 4" xfId="11144"/>
    <cellStyle name="Normal 10 4 8 5" xfId="14454"/>
    <cellStyle name="Normal 10 4 8 6" xfId="5106"/>
    <cellStyle name="Normal 10 4 9" xfId="463"/>
    <cellStyle name="Normal 10 4 9 2" xfId="4158"/>
    <cellStyle name="Normal 10 4 9 2 2" xfId="8787"/>
    <cellStyle name="Normal 10 4 9 2 2 2" xfId="13012"/>
    <cellStyle name="Normal 10 4 9 2 3" xfId="12063"/>
    <cellStyle name="Normal 10 4 9 2 4" xfId="15373"/>
    <cellStyle name="Normal 10 4 9 2 5" xfId="7838"/>
    <cellStyle name="Normal 10 4 9 3" xfId="8786"/>
    <cellStyle name="Normal 10 4 9 3 2" xfId="13011"/>
    <cellStyle name="Normal 10 4 9 4" xfId="11145"/>
    <cellStyle name="Normal 10 4 9 5" xfId="14455"/>
    <cellStyle name="Normal 10 4 9 6" xfId="5107"/>
    <cellStyle name="Normal 10 5" xfId="464"/>
    <cellStyle name="Normal 10 5 10" xfId="465"/>
    <cellStyle name="Normal 10 5 10 2" xfId="4160"/>
    <cellStyle name="Normal 10 5 10 2 2" xfId="8790"/>
    <cellStyle name="Normal 10 5 10 2 2 2" xfId="13015"/>
    <cellStyle name="Normal 10 5 10 2 3" xfId="12065"/>
    <cellStyle name="Normal 10 5 10 2 4" xfId="15375"/>
    <cellStyle name="Normal 10 5 10 2 5" xfId="7840"/>
    <cellStyle name="Normal 10 5 10 3" xfId="8789"/>
    <cellStyle name="Normal 10 5 10 3 2" xfId="13014"/>
    <cellStyle name="Normal 10 5 10 4" xfId="11147"/>
    <cellStyle name="Normal 10 5 10 5" xfId="14457"/>
    <cellStyle name="Normal 10 5 10 6" xfId="5109"/>
    <cellStyle name="Normal 10 5 11" xfId="4159"/>
    <cellStyle name="Normal 10 5 11 2" xfId="8791"/>
    <cellStyle name="Normal 10 5 11 2 2" xfId="13016"/>
    <cellStyle name="Normal 10 5 11 3" xfId="12064"/>
    <cellStyle name="Normal 10 5 11 4" xfId="15374"/>
    <cellStyle name="Normal 10 5 11 5" xfId="7839"/>
    <cellStyle name="Normal 10 5 12" xfId="8788"/>
    <cellStyle name="Normal 10 5 12 2" xfId="13013"/>
    <cellStyle name="Normal 10 5 13" xfId="11146"/>
    <cellStyle name="Normal 10 5 14" xfId="14456"/>
    <cellStyle name="Normal 10 5 15" xfId="5108"/>
    <cellStyle name="Normal 10 5 2" xfId="466"/>
    <cellStyle name="Normal 10 5 2 2" xfId="4161"/>
    <cellStyle name="Normal 10 5 2 2 2" xfId="8793"/>
    <cellStyle name="Normal 10 5 2 2 2 2" xfId="13018"/>
    <cellStyle name="Normal 10 5 2 2 3" xfId="12066"/>
    <cellStyle name="Normal 10 5 2 2 4" xfId="15376"/>
    <cellStyle name="Normal 10 5 2 2 5" xfId="7841"/>
    <cellStyle name="Normal 10 5 2 3" xfId="8792"/>
    <cellStyle name="Normal 10 5 2 3 2" xfId="13017"/>
    <cellStyle name="Normal 10 5 2 4" xfId="11148"/>
    <cellStyle name="Normal 10 5 2 5" xfId="14458"/>
    <cellStyle name="Normal 10 5 2 6" xfId="5110"/>
    <cellStyle name="Normal 10 5 3" xfId="467"/>
    <cellStyle name="Normal 10 5 3 2" xfId="4162"/>
    <cellStyle name="Normal 10 5 3 2 2" xfId="8795"/>
    <cellStyle name="Normal 10 5 3 2 2 2" xfId="13020"/>
    <cellStyle name="Normal 10 5 3 2 3" xfId="12067"/>
    <cellStyle name="Normal 10 5 3 2 4" xfId="15377"/>
    <cellStyle name="Normal 10 5 3 2 5" xfId="7842"/>
    <cellStyle name="Normal 10 5 3 3" xfId="8794"/>
    <cellStyle name="Normal 10 5 3 3 2" xfId="13019"/>
    <cellStyle name="Normal 10 5 3 4" xfId="11149"/>
    <cellStyle name="Normal 10 5 3 5" xfId="14459"/>
    <cellStyle name="Normal 10 5 3 6" xfId="5111"/>
    <cellStyle name="Normal 10 5 4" xfId="468"/>
    <cellStyle name="Normal 10 5 4 2" xfId="4163"/>
    <cellStyle name="Normal 10 5 4 2 2" xfId="8797"/>
    <cellStyle name="Normal 10 5 4 2 2 2" xfId="13022"/>
    <cellStyle name="Normal 10 5 4 2 3" xfId="12068"/>
    <cellStyle name="Normal 10 5 4 2 4" xfId="15378"/>
    <cellStyle name="Normal 10 5 4 2 5" xfId="7843"/>
    <cellStyle name="Normal 10 5 4 3" xfId="8796"/>
    <cellStyle name="Normal 10 5 4 3 2" xfId="13021"/>
    <cellStyle name="Normal 10 5 4 4" xfId="11150"/>
    <cellStyle name="Normal 10 5 4 5" xfId="14460"/>
    <cellStyle name="Normal 10 5 4 6" xfId="5112"/>
    <cellStyle name="Normal 10 5 5" xfId="469"/>
    <cellStyle name="Normal 10 5 5 2" xfId="4164"/>
    <cellStyle name="Normal 10 5 5 2 2" xfId="8799"/>
    <cellStyle name="Normal 10 5 5 2 2 2" xfId="13024"/>
    <cellStyle name="Normal 10 5 5 2 3" xfId="12069"/>
    <cellStyle name="Normal 10 5 5 2 4" xfId="15379"/>
    <cellStyle name="Normal 10 5 5 2 5" xfId="7844"/>
    <cellStyle name="Normal 10 5 5 3" xfId="8798"/>
    <cellStyle name="Normal 10 5 5 3 2" xfId="13023"/>
    <cellStyle name="Normal 10 5 5 4" xfId="11151"/>
    <cellStyle name="Normal 10 5 5 5" xfId="14461"/>
    <cellStyle name="Normal 10 5 5 6" xfId="5113"/>
    <cellStyle name="Normal 10 5 6" xfId="470"/>
    <cellStyle name="Normal 10 5 6 2" xfId="4165"/>
    <cellStyle name="Normal 10 5 6 2 2" xfId="8801"/>
    <cellStyle name="Normal 10 5 6 2 2 2" xfId="13026"/>
    <cellStyle name="Normal 10 5 6 2 3" xfId="12070"/>
    <cellStyle name="Normal 10 5 6 2 4" xfId="15380"/>
    <cellStyle name="Normal 10 5 6 2 5" xfId="7845"/>
    <cellStyle name="Normal 10 5 6 3" xfId="8800"/>
    <cellStyle name="Normal 10 5 6 3 2" xfId="13025"/>
    <cellStyle name="Normal 10 5 6 4" xfId="11152"/>
    <cellStyle name="Normal 10 5 6 5" xfId="14462"/>
    <cellStyle name="Normal 10 5 6 6" xfId="5114"/>
    <cellStyle name="Normal 10 5 7" xfId="471"/>
    <cellStyle name="Normal 10 5 7 2" xfId="4166"/>
    <cellStyle name="Normal 10 5 7 2 2" xfId="8803"/>
    <cellStyle name="Normal 10 5 7 2 2 2" xfId="13028"/>
    <cellStyle name="Normal 10 5 7 2 3" xfId="12071"/>
    <cellStyle name="Normal 10 5 7 2 4" xfId="15381"/>
    <cellStyle name="Normal 10 5 7 2 5" xfId="7846"/>
    <cellStyle name="Normal 10 5 7 3" xfId="8802"/>
    <cellStyle name="Normal 10 5 7 3 2" xfId="13027"/>
    <cellStyle name="Normal 10 5 7 4" xfId="11153"/>
    <cellStyle name="Normal 10 5 7 5" xfId="14463"/>
    <cellStyle name="Normal 10 5 7 6" xfId="5115"/>
    <cellStyle name="Normal 10 5 8" xfId="472"/>
    <cellStyle name="Normal 10 5 8 2" xfId="4167"/>
    <cellStyle name="Normal 10 5 8 2 2" xfId="8805"/>
    <cellStyle name="Normal 10 5 8 2 2 2" xfId="13030"/>
    <cellStyle name="Normal 10 5 8 2 3" xfId="12072"/>
    <cellStyle name="Normal 10 5 8 2 4" xfId="15382"/>
    <cellStyle name="Normal 10 5 8 2 5" xfId="7847"/>
    <cellStyle name="Normal 10 5 8 3" xfId="8804"/>
    <cellStyle name="Normal 10 5 8 3 2" xfId="13029"/>
    <cellStyle name="Normal 10 5 8 4" xfId="11154"/>
    <cellStyle name="Normal 10 5 8 5" xfId="14464"/>
    <cellStyle name="Normal 10 5 8 6" xfId="5116"/>
    <cellStyle name="Normal 10 5 9" xfId="473"/>
    <cellStyle name="Normal 10 5 9 2" xfId="4168"/>
    <cellStyle name="Normal 10 5 9 2 2" xfId="8807"/>
    <cellStyle name="Normal 10 5 9 2 2 2" xfId="13032"/>
    <cellStyle name="Normal 10 5 9 2 3" xfId="12073"/>
    <cellStyle name="Normal 10 5 9 2 4" xfId="15383"/>
    <cellStyle name="Normal 10 5 9 2 5" xfId="7848"/>
    <cellStyle name="Normal 10 5 9 3" xfId="8806"/>
    <cellStyle name="Normal 10 5 9 3 2" xfId="13031"/>
    <cellStyle name="Normal 10 5 9 4" xfId="11155"/>
    <cellStyle name="Normal 10 5 9 5" xfId="14465"/>
    <cellStyle name="Normal 10 5 9 6" xfId="5117"/>
    <cellStyle name="Normal 10 6" xfId="474"/>
    <cellStyle name="Normal 10 6 10" xfId="4169"/>
    <cellStyle name="Normal 10 6 10 2" xfId="8809"/>
    <cellStyle name="Normal 10 6 10 2 2" xfId="13034"/>
    <cellStyle name="Normal 10 6 10 3" xfId="12074"/>
    <cellStyle name="Normal 10 6 10 4" xfId="15384"/>
    <cellStyle name="Normal 10 6 10 5" xfId="7849"/>
    <cellStyle name="Normal 10 6 11" xfId="8808"/>
    <cellStyle name="Normal 10 6 11 2" xfId="13033"/>
    <cellStyle name="Normal 10 6 12" xfId="11156"/>
    <cellStyle name="Normal 10 6 13" xfId="14466"/>
    <cellStyle name="Normal 10 6 14" xfId="5118"/>
    <cellStyle name="Normal 10 6 2" xfId="475"/>
    <cellStyle name="Normal 10 6 2 2" xfId="4170"/>
    <cellStyle name="Normal 10 6 2 2 2" xfId="8811"/>
    <cellStyle name="Normal 10 6 2 2 2 2" xfId="13036"/>
    <cellStyle name="Normal 10 6 2 2 3" xfId="12075"/>
    <cellStyle name="Normal 10 6 2 2 4" xfId="15385"/>
    <cellStyle name="Normal 10 6 2 2 5" xfId="7850"/>
    <cellStyle name="Normal 10 6 2 3" xfId="8810"/>
    <cellStyle name="Normal 10 6 2 3 2" xfId="13035"/>
    <cellStyle name="Normal 10 6 2 4" xfId="11157"/>
    <cellStyle name="Normal 10 6 2 5" xfId="14467"/>
    <cellStyle name="Normal 10 6 2 6" xfId="5119"/>
    <cellStyle name="Normal 10 6 3" xfId="476"/>
    <cellStyle name="Normal 10 6 3 2" xfId="4171"/>
    <cellStyle name="Normal 10 6 3 2 2" xfId="8813"/>
    <cellStyle name="Normal 10 6 3 2 2 2" xfId="13038"/>
    <cellStyle name="Normal 10 6 3 2 3" xfId="12076"/>
    <cellStyle name="Normal 10 6 3 2 4" xfId="15386"/>
    <cellStyle name="Normal 10 6 3 2 5" xfId="7851"/>
    <cellStyle name="Normal 10 6 3 3" xfId="8812"/>
    <cellStyle name="Normal 10 6 3 3 2" xfId="13037"/>
    <cellStyle name="Normal 10 6 3 4" xfId="11158"/>
    <cellStyle name="Normal 10 6 3 5" xfId="14468"/>
    <cellStyle name="Normal 10 6 3 6" xfId="5120"/>
    <cellStyle name="Normal 10 6 4" xfId="477"/>
    <cellStyle name="Normal 10 6 4 2" xfId="4172"/>
    <cellStyle name="Normal 10 6 4 2 2" xfId="8815"/>
    <cellStyle name="Normal 10 6 4 2 2 2" xfId="13040"/>
    <cellStyle name="Normal 10 6 4 2 3" xfId="12077"/>
    <cellStyle name="Normal 10 6 4 2 4" xfId="15387"/>
    <cellStyle name="Normal 10 6 4 2 5" xfId="7852"/>
    <cellStyle name="Normal 10 6 4 3" xfId="8814"/>
    <cellStyle name="Normal 10 6 4 3 2" xfId="13039"/>
    <cellStyle name="Normal 10 6 4 4" xfId="11159"/>
    <cellStyle name="Normal 10 6 4 5" xfId="14469"/>
    <cellStyle name="Normal 10 6 4 6" xfId="5121"/>
    <cellStyle name="Normal 10 6 5" xfId="478"/>
    <cellStyle name="Normal 10 6 5 2" xfId="4173"/>
    <cellStyle name="Normal 10 6 5 2 2" xfId="8817"/>
    <cellStyle name="Normal 10 6 5 2 2 2" xfId="13042"/>
    <cellStyle name="Normal 10 6 5 2 3" xfId="12078"/>
    <cellStyle name="Normal 10 6 5 2 4" xfId="15388"/>
    <cellStyle name="Normal 10 6 5 2 5" xfId="7853"/>
    <cellStyle name="Normal 10 6 5 3" xfId="8816"/>
    <cellStyle name="Normal 10 6 5 3 2" xfId="13041"/>
    <cellStyle name="Normal 10 6 5 4" xfId="11160"/>
    <cellStyle name="Normal 10 6 5 5" xfId="14470"/>
    <cellStyle name="Normal 10 6 5 6" xfId="5122"/>
    <cellStyle name="Normal 10 6 6" xfId="479"/>
    <cellStyle name="Normal 10 6 6 2" xfId="4174"/>
    <cellStyle name="Normal 10 6 6 2 2" xfId="8819"/>
    <cellStyle name="Normal 10 6 6 2 2 2" xfId="13044"/>
    <cellStyle name="Normal 10 6 6 2 3" xfId="12079"/>
    <cellStyle name="Normal 10 6 6 2 4" xfId="15389"/>
    <cellStyle name="Normal 10 6 6 2 5" xfId="7854"/>
    <cellStyle name="Normal 10 6 6 3" xfId="8818"/>
    <cellStyle name="Normal 10 6 6 3 2" xfId="13043"/>
    <cellStyle name="Normal 10 6 6 4" xfId="11161"/>
    <cellStyle name="Normal 10 6 6 5" xfId="14471"/>
    <cellStyle name="Normal 10 6 6 6" xfId="5123"/>
    <cellStyle name="Normal 10 6 7" xfId="480"/>
    <cellStyle name="Normal 10 6 7 2" xfId="4175"/>
    <cellStyle name="Normal 10 6 7 2 2" xfId="8821"/>
    <cellStyle name="Normal 10 6 7 2 2 2" xfId="13046"/>
    <cellStyle name="Normal 10 6 7 2 3" xfId="12080"/>
    <cellStyle name="Normal 10 6 7 2 4" xfId="15390"/>
    <cellStyle name="Normal 10 6 7 2 5" xfId="7855"/>
    <cellStyle name="Normal 10 6 7 3" xfId="8820"/>
    <cellStyle name="Normal 10 6 7 3 2" xfId="13045"/>
    <cellStyle name="Normal 10 6 7 4" xfId="11162"/>
    <cellStyle name="Normal 10 6 7 5" xfId="14472"/>
    <cellStyle name="Normal 10 6 7 6" xfId="5124"/>
    <cellStyle name="Normal 10 6 8" xfId="481"/>
    <cellStyle name="Normal 10 6 8 2" xfId="4176"/>
    <cellStyle name="Normal 10 6 8 2 2" xfId="8823"/>
    <cellStyle name="Normal 10 6 8 2 2 2" xfId="13048"/>
    <cellStyle name="Normal 10 6 8 2 3" xfId="12081"/>
    <cellStyle name="Normal 10 6 8 2 4" xfId="15391"/>
    <cellStyle name="Normal 10 6 8 2 5" xfId="7856"/>
    <cellStyle name="Normal 10 6 8 3" xfId="8822"/>
    <cellStyle name="Normal 10 6 8 3 2" xfId="13047"/>
    <cellStyle name="Normal 10 6 8 4" xfId="11163"/>
    <cellStyle name="Normal 10 6 8 5" xfId="14473"/>
    <cellStyle name="Normal 10 6 8 6" xfId="5125"/>
    <cellStyle name="Normal 10 6 9" xfId="482"/>
    <cellStyle name="Normal 10 6 9 2" xfId="4177"/>
    <cellStyle name="Normal 10 6 9 2 2" xfId="8825"/>
    <cellStyle name="Normal 10 6 9 2 2 2" xfId="13050"/>
    <cellStyle name="Normal 10 6 9 2 3" xfId="12082"/>
    <cellStyle name="Normal 10 6 9 2 4" xfId="15392"/>
    <cellStyle name="Normal 10 6 9 2 5" xfId="7857"/>
    <cellStyle name="Normal 10 6 9 3" xfId="8824"/>
    <cellStyle name="Normal 10 6 9 3 2" xfId="13049"/>
    <cellStyle name="Normal 10 6 9 4" xfId="11164"/>
    <cellStyle name="Normal 10 6 9 5" xfId="14474"/>
    <cellStyle name="Normal 10 6 9 6" xfId="5126"/>
    <cellStyle name="Normal 10 7" xfId="483"/>
    <cellStyle name="Normal 10 7 10" xfId="4178"/>
    <cellStyle name="Normal 10 7 10 2" xfId="8827"/>
    <cellStyle name="Normal 10 7 10 2 2" xfId="13052"/>
    <cellStyle name="Normal 10 7 10 3" xfId="12083"/>
    <cellStyle name="Normal 10 7 10 4" xfId="15393"/>
    <cellStyle name="Normal 10 7 10 5" xfId="7858"/>
    <cellStyle name="Normal 10 7 11" xfId="8826"/>
    <cellStyle name="Normal 10 7 11 2" xfId="13051"/>
    <cellStyle name="Normal 10 7 12" xfId="11165"/>
    <cellStyle name="Normal 10 7 13" xfId="14475"/>
    <cellStyle name="Normal 10 7 14" xfId="5127"/>
    <cellStyle name="Normal 10 7 2" xfId="484"/>
    <cellStyle name="Normal 10 7 2 2" xfId="4179"/>
    <cellStyle name="Normal 10 7 2 2 2" xfId="8829"/>
    <cellStyle name="Normal 10 7 2 2 2 2" xfId="13054"/>
    <cellStyle name="Normal 10 7 2 2 3" xfId="12084"/>
    <cellStyle name="Normal 10 7 2 2 4" xfId="15394"/>
    <cellStyle name="Normal 10 7 2 2 5" xfId="7859"/>
    <cellStyle name="Normal 10 7 2 3" xfId="8828"/>
    <cellStyle name="Normal 10 7 2 3 2" xfId="13053"/>
    <cellStyle name="Normal 10 7 2 4" xfId="11166"/>
    <cellStyle name="Normal 10 7 2 5" xfId="14476"/>
    <cellStyle name="Normal 10 7 2 6" xfId="5128"/>
    <cellStyle name="Normal 10 7 3" xfId="485"/>
    <cellStyle name="Normal 10 7 3 2" xfId="4180"/>
    <cellStyle name="Normal 10 7 3 2 2" xfId="8831"/>
    <cellStyle name="Normal 10 7 3 2 2 2" xfId="13056"/>
    <cellStyle name="Normal 10 7 3 2 3" xfId="12085"/>
    <cellStyle name="Normal 10 7 3 2 4" xfId="15395"/>
    <cellStyle name="Normal 10 7 3 2 5" xfId="7860"/>
    <cellStyle name="Normal 10 7 3 3" xfId="8830"/>
    <cellStyle name="Normal 10 7 3 3 2" xfId="13055"/>
    <cellStyle name="Normal 10 7 3 4" xfId="11167"/>
    <cellStyle name="Normal 10 7 3 5" xfId="14477"/>
    <cellStyle name="Normal 10 7 3 6" xfId="5129"/>
    <cellStyle name="Normal 10 7 4" xfId="486"/>
    <cellStyle name="Normal 10 7 4 2" xfId="4181"/>
    <cellStyle name="Normal 10 7 4 2 2" xfId="8833"/>
    <cellStyle name="Normal 10 7 4 2 2 2" xfId="13058"/>
    <cellStyle name="Normal 10 7 4 2 3" xfId="12086"/>
    <cellStyle name="Normal 10 7 4 2 4" xfId="15396"/>
    <cellStyle name="Normal 10 7 4 2 5" xfId="7861"/>
    <cellStyle name="Normal 10 7 4 3" xfId="8832"/>
    <cellStyle name="Normal 10 7 4 3 2" xfId="13057"/>
    <cellStyle name="Normal 10 7 4 4" xfId="11168"/>
    <cellStyle name="Normal 10 7 4 5" xfId="14478"/>
    <cellStyle name="Normal 10 7 4 6" xfId="5130"/>
    <cellStyle name="Normal 10 7 5" xfId="487"/>
    <cellStyle name="Normal 10 7 5 2" xfId="4182"/>
    <cellStyle name="Normal 10 7 5 2 2" xfId="8835"/>
    <cellStyle name="Normal 10 7 5 2 2 2" xfId="13060"/>
    <cellStyle name="Normal 10 7 5 2 3" xfId="12087"/>
    <cellStyle name="Normal 10 7 5 2 4" xfId="15397"/>
    <cellStyle name="Normal 10 7 5 2 5" xfId="7862"/>
    <cellStyle name="Normal 10 7 5 3" xfId="8834"/>
    <cellStyle name="Normal 10 7 5 3 2" xfId="13059"/>
    <cellStyle name="Normal 10 7 5 4" xfId="11169"/>
    <cellStyle name="Normal 10 7 5 5" xfId="14479"/>
    <cellStyle name="Normal 10 7 5 6" xfId="5131"/>
    <cellStyle name="Normal 10 7 6" xfId="488"/>
    <cellStyle name="Normal 10 7 6 2" xfId="4183"/>
    <cellStyle name="Normal 10 7 6 2 2" xfId="8837"/>
    <cellStyle name="Normal 10 7 6 2 2 2" xfId="13062"/>
    <cellStyle name="Normal 10 7 6 2 3" xfId="12088"/>
    <cellStyle name="Normal 10 7 6 2 4" xfId="15398"/>
    <cellStyle name="Normal 10 7 6 2 5" xfId="7863"/>
    <cellStyle name="Normal 10 7 6 3" xfId="8836"/>
    <cellStyle name="Normal 10 7 6 3 2" xfId="13061"/>
    <cellStyle name="Normal 10 7 6 4" xfId="11170"/>
    <cellStyle name="Normal 10 7 6 5" xfId="14480"/>
    <cellStyle name="Normal 10 7 6 6" xfId="5132"/>
    <cellStyle name="Normal 10 7 7" xfId="489"/>
    <cellStyle name="Normal 10 7 7 2" xfId="4184"/>
    <cellStyle name="Normal 10 7 7 2 2" xfId="8839"/>
    <cellStyle name="Normal 10 7 7 2 2 2" xfId="13064"/>
    <cellStyle name="Normal 10 7 7 2 3" xfId="12089"/>
    <cellStyle name="Normal 10 7 7 2 4" xfId="15399"/>
    <cellStyle name="Normal 10 7 7 2 5" xfId="7864"/>
    <cellStyle name="Normal 10 7 7 3" xfId="8838"/>
    <cellStyle name="Normal 10 7 7 3 2" xfId="13063"/>
    <cellStyle name="Normal 10 7 7 4" xfId="11171"/>
    <cellStyle name="Normal 10 7 7 5" xfId="14481"/>
    <cellStyle name="Normal 10 7 7 6" xfId="5133"/>
    <cellStyle name="Normal 10 7 8" xfId="490"/>
    <cellStyle name="Normal 10 7 8 2" xfId="4185"/>
    <cellStyle name="Normal 10 7 8 2 2" xfId="8841"/>
    <cellStyle name="Normal 10 7 8 2 2 2" xfId="13066"/>
    <cellStyle name="Normal 10 7 8 2 3" xfId="12090"/>
    <cellStyle name="Normal 10 7 8 2 4" xfId="15400"/>
    <cellStyle name="Normal 10 7 8 2 5" xfId="7865"/>
    <cellStyle name="Normal 10 7 8 3" xfId="8840"/>
    <cellStyle name="Normal 10 7 8 3 2" xfId="13065"/>
    <cellStyle name="Normal 10 7 8 4" xfId="11172"/>
    <cellStyle name="Normal 10 7 8 5" xfId="14482"/>
    <cellStyle name="Normal 10 7 8 6" xfId="5134"/>
    <cellStyle name="Normal 10 7 9" xfId="491"/>
    <cellStyle name="Normal 10 7 9 2" xfId="4186"/>
    <cellStyle name="Normal 10 7 9 2 2" xfId="8843"/>
    <cellStyle name="Normal 10 7 9 2 2 2" xfId="13068"/>
    <cellStyle name="Normal 10 7 9 2 3" xfId="12091"/>
    <cellStyle name="Normal 10 7 9 2 4" xfId="15401"/>
    <cellStyle name="Normal 10 7 9 2 5" xfId="7866"/>
    <cellStyle name="Normal 10 7 9 3" xfId="8842"/>
    <cellStyle name="Normal 10 7 9 3 2" xfId="13067"/>
    <cellStyle name="Normal 10 7 9 4" xfId="11173"/>
    <cellStyle name="Normal 10 7 9 5" xfId="14483"/>
    <cellStyle name="Normal 10 7 9 6" xfId="5135"/>
    <cellStyle name="Normal 10 8" xfId="492"/>
    <cellStyle name="Normal 10 8 2" xfId="4187"/>
    <cellStyle name="Normal 10 8 2 2" xfId="8845"/>
    <cellStyle name="Normal 10 8 2 2 2" xfId="13070"/>
    <cellStyle name="Normal 10 8 2 3" xfId="12092"/>
    <cellStyle name="Normal 10 8 2 4" xfId="15402"/>
    <cellStyle name="Normal 10 8 2 5" xfId="7867"/>
    <cellStyle name="Normal 10 8 3" xfId="8844"/>
    <cellStyle name="Normal 10 8 3 2" xfId="13069"/>
    <cellStyle name="Normal 10 8 4" xfId="11174"/>
    <cellStyle name="Normal 10 8 5" xfId="14484"/>
    <cellStyle name="Normal 10 8 6" xfId="5136"/>
    <cellStyle name="Normal 10 9" xfId="493"/>
    <cellStyle name="Normal 10 9 2" xfId="4188"/>
    <cellStyle name="Normal 10 9 2 2" xfId="8847"/>
    <cellStyle name="Normal 10 9 2 2 2" xfId="13072"/>
    <cellStyle name="Normal 10 9 2 3" xfId="12093"/>
    <cellStyle name="Normal 10 9 2 4" xfId="15403"/>
    <cellStyle name="Normal 10 9 2 5" xfId="7868"/>
    <cellStyle name="Normal 10 9 3" xfId="8846"/>
    <cellStyle name="Normal 10 9 3 2" xfId="13071"/>
    <cellStyle name="Normal 10 9 4" xfId="11175"/>
    <cellStyle name="Normal 10 9 5" xfId="14485"/>
    <cellStyle name="Normal 10 9 6" xfId="5137"/>
    <cellStyle name="Normal 11" xfId="494"/>
    <cellStyle name="Normal 11 10" xfId="5138"/>
    <cellStyle name="Normal 11 2" xfId="495"/>
    <cellStyle name="Normal 11 2 2" xfId="5139"/>
    <cellStyle name="Normal 11 3" xfId="496"/>
    <cellStyle name="Normal 11 3 2" xfId="5140"/>
    <cellStyle name="Normal 11 4" xfId="497"/>
    <cellStyle name="Normal 11 4 2" xfId="5141"/>
    <cellStyle name="Normal 11 5" xfId="498"/>
    <cellStyle name="Normal 11 5 2" xfId="5142"/>
    <cellStyle name="Normal 11 6" xfId="499"/>
    <cellStyle name="Normal 11 6 2" xfId="5143"/>
    <cellStyle name="Normal 11 7" xfId="500"/>
    <cellStyle name="Normal 11 7 2" xfId="5144"/>
    <cellStyle name="Normal 11 8" xfId="501"/>
    <cellStyle name="Normal 11 8 2" xfId="5145"/>
    <cellStyle name="Normal 11 9" xfId="502"/>
    <cellStyle name="Normal 11 9 2" xfId="5146"/>
    <cellStyle name="Normal 12" xfId="503"/>
    <cellStyle name="Normal 12 10" xfId="5147"/>
    <cellStyle name="Normal 12 2" xfId="504"/>
    <cellStyle name="Normal 12 2 10" xfId="505"/>
    <cellStyle name="Normal 12 2 10 2" xfId="4190"/>
    <cellStyle name="Normal 12 2 10 2 2" xfId="8850"/>
    <cellStyle name="Normal 12 2 10 2 2 2" xfId="13075"/>
    <cellStyle name="Normal 12 2 10 2 3" xfId="12095"/>
    <cellStyle name="Normal 12 2 10 2 4" xfId="15405"/>
    <cellStyle name="Normal 12 2 10 2 5" xfId="7870"/>
    <cellStyle name="Normal 12 2 10 3" xfId="8849"/>
    <cellStyle name="Normal 12 2 10 3 2" xfId="13074"/>
    <cellStyle name="Normal 12 2 10 4" xfId="11177"/>
    <cellStyle name="Normal 12 2 10 5" xfId="14487"/>
    <cellStyle name="Normal 12 2 10 6" xfId="5149"/>
    <cellStyle name="Normal 12 2 11" xfId="4189"/>
    <cellStyle name="Normal 12 2 11 2" xfId="8851"/>
    <cellStyle name="Normal 12 2 11 2 2" xfId="13076"/>
    <cellStyle name="Normal 12 2 11 3" xfId="12094"/>
    <cellStyle name="Normal 12 2 11 4" xfId="15404"/>
    <cellStyle name="Normal 12 2 11 5" xfId="7869"/>
    <cellStyle name="Normal 12 2 12" xfId="8848"/>
    <cellStyle name="Normal 12 2 12 2" xfId="13073"/>
    <cellStyle name="Normal 12 2 13" xfId="11176"/>
    <cellStyle name="Normal 12 2 14" xfId="14486"/>
    <cellStyle name="Normal 12 2 15" xfId="5148"/>
    <cellStyle name="Normal 12 2 2" xfId="506"/>
    <cellStyle name="Normal 12 2 2 2" xfId="4191"/>
    <cellStyle name="Normal 12 2 2 2 2" xfId="8853"/>
    <cellStyle name="Normal 12 2 2 2 2 2" xfId="13078"/>
    <cellStyle name="Normal 12 2 2 2 3" xfId="12096"/>
    <cellStyle name="Normal 12 2 2 2 4" xfId="15406"/>
    <cellStyle name="Normal 12 2 2 2 5" xfId="7871"/>
    <cellStyle name="Normal 12 2 2 3" xfId="8852"/>
    <cellStyle name="Normal 12 2 2 3 2" xfId="13077"/>
    <cellStyle name="Normal 12 2 2 4" xfId="11178"/>
    <cellStyle name="Normal 12 2 2 5" xfId="14488"/>
    <cellStyle name="Normal 12 2 2 6" xfId="5150"/>
    <cellStyle name="Normal 12 2 3" xfId="507"/>
    <cellStyle name="Normal 12 2 3 2" xfId="4192"/>
    <cellStyle name="Normal 12 2 3 2 2" xfId="8855"/>
    <cellStyle name="Normal 12 2 3 2 2 2" xfId="13080"/>
    <cellStyle name="Normal 12 2 3 2 3" xfId="12097"/>
    <cellStyle name="Normal 12 2 3 2 4" xfId="15407"/>
    <cellStyle name="Normal 12 2 3 2 5" xfId="7872"/>
    <cellStyle name="Normal 12 2 3 3" xfId="8854"/>
    <cellStyle name="Normal 12 2 3 3 2" xfId="13079"/>
    <cellStyle name="Normal 12 2 3 4" xfId="11179"/>
    <cellStyle name="Normal 12 2 3 5" xfId="14489"/>
    <cellStyle name="Normal 12 2 3 6" xfId="5151"/>
    <cellStyle name="Normal 12 2 4" xfId="508"/>
    <cellStyle name="Normal 12 2 4 2" xfId="4193"/>
    <cellStyle name="Normal 12 2 4 2 2" xfId="8857"/>
    <cellStyle name="Normal 12 2 4 2 2 2" xfId="13082"/>
    <cellStyle name="Normal 12 2 4 2 3" xfId="12098"/>
    <cellStyle name="Normal 12 2 4 2 4" xfId="15408"/>
    <cellStyle name="Normal 12 2 4 2 5" xfId="7873"/>
    <cellStyle name="Normal 12 2 4 3" xfId="8856"/>
    <cellStyle name="Normal 12 2 4 3 2" xfId="13081"/>
    <cellStyle name="Normal 12 2 4 4" xfId="11180"/>
    <cellStyle name="Normal 12 2 4 5" xfId="14490"/>
    <cellStyle name="Normal 12 2 4 6" xfId="5152"/>
    <cellStyle name="Normal 12 2 5" xfId="509"/>
    <cellStyle name="Normal 12 2 5 2" xfId="4194"/>
    <cellStyle name="Normal 12 2 5 2 2" xfId="8859"/>
    <cellStyle name="Normal 12 2 5 2 2 2" xfId="13084"/>
    <cellStyle name="Normal 12 2 5 2 3" xfId="12099"/>
    <cellStyle name="Normal 12 2 5 2 4" xfId="15409"/>
    <cellStyle name="Normal 12 2 5 2 5" xfId="7874"/>
    <cellStyle name="Normal 12 2 5 3" xfId="8858"/>
    <cellStyle name="Normal 12 2 5 3 2" xfId="13083"/>
    <cellStyle name="Normal 12 2 5 4" xfId="11181"/>
    <cellStyle name="Normal 12 2 5 5" xfId="14491"/>
    <cellStyle name="Normal 12 2 5 6" xfId="5153"/>
    <cellStyle name="Normal 12 2 6" xfId="510"/>
    <cellStyle name="Normal 12 2 6 2" xfId="4195"/>
    <cellStyle name="Normal 12 2 6 2 2" xfId="8861"/>
    <cellStyle name="Normal 12 2 6 2 2 2" xfId="13086"/>
    <cellStyle name="Normal 12 2 6 2 3" xfId="12100"/>
    <cellStyle name="Normal 12 2 6 2 4" xfId="15410"/>
    <cellStyle name="Normal 12 2 6 2 5" xfId="7875"/>
    <cellStyle name="Normal 12 2 6 3" xfId="8860"/>
    <cellStyle name="Normal 12 2 6 3 2" xfId="13085"/>
    <cellStyle name="Normal 12 2 6 4" xfId="11182"/>
    <cellStyle name="Normal 12 2 6 5" xfId="14492"/>
    <cellStyle name="Normal 12 2 6 6" xfId="5154"/>
    <cellStyle name="Normal 12 2 7" xfId="511"/>
    <cellStyle name="Normal 12 2 7 2" xfId="4196"/>
    <cellStyle name="Normal 12 2 7 2 2" xfId="8863"/>
    <cellStyle name="Normal 12 2 7 2 2 2" xfId="13088"/>
    <cellStyle name="Normal 12 2 7 2 3" xfId="12101"/>
    <cellStyle name="Normal 12 2 7 2 4" xfId="15411"/>
    <cellStyle name="Normal 12 2 7 2 5" xfId="7876"/>
    <cellStyle name="Normal 12 2 7 3" xfId="8862"/>
    <cellStyle name="Normal 12 2 7 3 2" xfId="13087"/>
    <cellStyle name="Normal 12 2 7 4" xfId="11183"/>
    <cellStyle name="Normal 12 2 7 5" xfId="14493"/>
    <cellStyle name="Normal 12 2 7 6" xfId="5155"/>
    <cellStyle name="Normal 12 2 8" xfId="512"/>
    <cellStyle name="Normal 12 2 8 2" xfId="4197"/>
    <cellStyle name="Normal 12 2 8 2 2" xfId="8865"/>
    <cellStyle name="Normal 12 2 8 2 2 2" xfId="13090"/>
    <cellStyle name="Normal 12 2 8 2 3" xfId="12102"/>
    <cellStyle name="Normal 12 2 8 2 4" xfId="15412"/>
    <cellStyle name="Normal 12 2 8 2 5" xfId="7877"/>
    <cellStyle name="Normal 12 2 8 3" xfId="8864"/>
    <cellStyle name="Normal 12 2 8 3 2" xfId="13089"/>
    <cellStyle name="Normal 12 2 8 4" xfId="11184"/>
    <cellStyle name="Normal 12 2 8 5" xfId="14494"/>
    <cellStyle name="Normal 12 2 8 6" xfId="5156"/>
    <cellStyle name="Normal 12 2 9" xfId="513"/>
    <cellStyle name="Normal 12 2 9 2" xfId="4198"/>
    <cellStyle name="Normal 12 2 9 2 2" xfId="8867"/>
    <cellStyle name="Normal 12 2 9 2 2 2" xfId="13092"/>
    <cellStyle name="Normal 12 2 9 2 3" xfId="12103"/>
    <cellStyle name="Normal 12 2 9 2 4" xfId="15413"/>
    <cellStyle name="Normal 12 2 9 2 5" xfId="7878"/>
    <cellStyle name="Normal 12 2 9 3" xfId="8866"/>
    <cellStyle name="Normal 12 2 9 3 2" xfId="13091"/>
    <cellStyle name="Normal 12 2 9 4" xfId="11185"/>
    <cellStyle name="Normal 12 2 9 5" xfId="14495"/>
    <cellStyle name="Normal 12 2 9 6" xfId="5157"/>
    <cellStyle name="Normal 12 3" xfId="514"/>
    <cellStyle name="Normal 12 3 10" xfId="515"/>
    <cellStyle name="Normal 12 3 10 2" xfId="4200"/>
    <cellStyle name="Normal 12 3 10 2 2" xfId="8870"/>
    <cellStyle name="Normal 12 3 10 2 2 2" xfId="13095"/>
    <cellStyle name="Normal 12 3 10 2 3" xfId="12105"/>
    <cellStyle name="Normal 12 3 10 2 4" xfId="15415"/>
    <cellStyle name="Normal 12 3 10 2 5" xfId="7880"/>
    <cellStyle name="Normal 12 3 10 3" xfId="8869"/>
    <cellStyle name="Normal 12 3 10 3 2" xfId="13094"/>
    <cellStyle name="Normal 12 3 10 4" xfId="11187"/>
    <cellStyle name="Normal 12 3 10 5" xfId="14497"/>
    <cellStyle name="Normal 12 3 10 6" xfId="5159"/>
    <cellStyle name="Normal 12 3 11" xfId="4199"/>
    <cellStyle name="Normal 12 3 11 2" xfId="8871"/>
    <cellStyle name="Normal 12 3 11 2 2" xfId="13096"/>
    <cellStyle name="Normal 12 3 11 3" xfId="12104"/>
    <cellStyle name="Normal 12 3 11 4" xfId="15414"/>
    <cellStyle name="Normal 12 3 11 5" xfId="7879"/>
    <cellStyle name="Normal 12 3 12" xfId="8868"/>
    <cellStyle name="Normal 12 3 12 2" xfId="13093"/>
    <cellStyle name="Normal 12 3 13" xfId="11186"/>
    <cellStyle name="Normal 12 3 14" xfId="14496"/>
    <cellStyle name="Normal 12 3 15" xfId="5158"/>
    <cellStyle name="Normal 12 3 2" xfId="516"/>
    <cellStyle name="Normal 12 3 2 2" xfId="4201"/>
    <cellStyle name="Normal 12 3 2 2 2" xfId="8873"/>
    <cellStyle name="Normal 12 3 2 2 2 2" xfId="13098"/>
    <cellStyle name="Normal 12 3 2 2 3" xfId="12106"/>
    <cellStyle name="Normal 12 3 2 2 4" xfId="15416"/>
    <cellStyle name="Normal 12 3 2 2 5" xfId="7881"/>
    <cellStyle name="Normal 12 3 2 3" xfId="8872"/>
    <cellStyle name="Normal 12 3 2 3 2" xfId="13097"/>
    <cellStyle name="Normal 12 3 2 4" xfId="11188"/>
    <cellStyle name="Normal 12 3 2 5" xfId="14498"/>
    <cellStyle name="Normal 12 3 2 6" xfId="5160"/>
    <cellStyle name="Normal 12 3 3" xfId="517"/>
    <cellStyle name="Normal 12 3 3 2" xfId="4202"/>
    <cellStyle name="Normal 12 3 3 2 2" xfId="8875"/>
    <cellStyle name="Normal 12 3 3 2 2 2" xfId="13100"/>
    <cellStyle name="Normal 12 3 3 2 3" xfId="12107"/>
    <cellStyle name="Normal 12 3 3 2 4" xfId="15417"/>
    <cellStyle name="Normal 12 3 3 2 5" xfId="7882"/>
    <cellStyle name="Normal 12 3 3 3" xfId="8874"/>
    <cellStyle name="Normal 12 3 3 3 2" xfId="13099"/>
    <cellStyle name="Normal 12 3 3 4" xfId="11189"/>
    <cellStyle name="Normal 12 3 3 5" xfId="14499"/>
    <cellStyle name="Normal 12 3 3 6" xfId="5161"/>
    <cellStyle name="Normal 12 3 4" xfId="518"/>
    <cellStyle name="Normal 12 3 4 2" xfId="4203"/>
    <cellStyle name="Normal 12 3 4 2 2" xfId="8877"/>
    <cellStyle name="Normal 12 3 4 2 2 2" xfId="13102"/>
    <cellStyle name="Normal 12 3 4 2 3" xfId="12108"/>
    <cellStyle name="Normal 12 3 4 2 4" xfId="15418"/>
    <cellStyle name="Normal 12 3 4 2 5" xfId="7883"/>
    <cellStyle name="Normal 12 3 4 3" xfId="8876"/>
    <cellStyle name="Normal 12 3 4 3 2" xfId="13101"/>
    <cellStyle name="Normal 12 3 4 4" xfId="11190"/>
    <cellStyle name="Normal 12 3 4 5" xfId="14500"/>
    <cellStyle name="Normal 12 3 4 6" xfId="5162"/>
    <cellStyle name="Normal 12 3 5" xfId="519"/>
    <cellStyle name="Normal 12 3 5 2" xfId="4204"/>
    <cellStyle name="Normal 12 3 5 2 2" xfId="8879"/>
    <cellStyle name="Normal 12 3 5 2 2 2" xfId="13104"/>
    <cellStyle name="Normal 12 3 5 2 3" xfId="12109"/>
    <cellStyle name="Normal 12 3 5 2 4" xfId="15419"/>
    <cellStyle name="Normal 12 3 5 2 5" xfId="7884"/>
    <cellStyle name="Normal 12 3 5 3" xfId="8878"/>
    <cellStyle name="Normal 12 3 5 3 2" xfId="13103"/>
    <cellStyle name="Normal 12 3 5 4" xfId="11191"/>
    <cellStyle name="Normal 12 3 5 5" xfId="14501"/>
    <cellStyle name="Normal 12 3 5 6" xfId="5163"/>
    <cellStyle name="Normal 12 3 6" xfId="520"/>
    <cellStyle name="Normal 12 3 6 2" xfId="4205"/>
    <cellStyle name="Normal 12 3 6 2 2" xfId="8881"/>
    <cellStyle name="Normal 12 3 6 2 2 2" xfId="13106"/>
    <cellStyle name="Normal 12 3 6 2 3" xfId="12110"/>
    <cellStyle name="Normal 12 3 6 2 4" xfId="15420"/>
    <cellStyle name="Normal 12 3 6 2 5" xfId="7885"/>
    <cellStyle name="Normal 12 3 6 3" xfId="8880"/>
    <cellStyle name="Normal 12 3 6 3 2" xfId="13105"/>
    <cellStyle name="Normal 12 3 6 4" xfId="11192"/>
    <cellStyle name="Normal 12 3 6 5" xfId="14502"/>
    <cellStyle name="Normal 12 3 6 6" xfId="5164"/>
    <cellStyle name="Normal 12 3 7" xfId="521"/>
    <cellStyle name="Normal 12 3 7 2" xfId="4206"/>
    <cellStyle name="Normal 12 3 7 2 2" xfId="8883"/>
    <cellStyle name="Normal 12 3 7 2 2 2" xfId="13108"/>
    <cellStyle name="Normal 12 3 7 2 3" xfId="12111"/>
    <cellStyle name="Normal 12 3 7 2 4" xfId="15421"/>
    <cellStyle name="Normal 12 3 7 2 5" xfId="7886"/>
    <cellStyle name="Normal 12 3 7 3" xfId="8882"/>
    <cellStyle name="Normal 12 3 7 3 2" xfId="13107"/>
    <cellStyle name="Normal 12 3 7 4" xfId="11193"/>
    <cellStyle name="Normal 12 3 7 5" xfId="14503"/>
    <cellStyle name="Normal 12 3 7 6" xfId="5165"/>
    <cellStyle name="Normal 12 3 8" xfId="522"/>
    <cellStyle name="Normal 12 3 8 2" xfId="4207"/>
    <cellStyle name="Normal 12 3 8 2 2" xfId="8885"/>
    <cellStyle name="Normal 12 3 8 2 2 2" xfId="13110"/>
    <cellStyle name="Normal 12 3 8 2 3" xfId="12112"/>
    <cellStyle name="Normal 12 3 8 2 4" xfId="15422"/>
    <cellStyle name="Normal 12 3 8 2 5" xfId="7887"/>
    <cellStyle name="Normal 12 3 8 3" xfId="8884"/>
    <cellStyle name="Normal 12 3 8 3 2" xfId="13109"/>
    <cellStyle name="Normal 12 3 8 4" xfId="11194"/>
    <cellStyle name="Normal 12 3 8 5" xfId="14504"/>
    <cellStyle name="Normal 12 3 8 6" xfId="5166"/>
    <cellStyle name="Normal 12 3 9" xfId="523"/>
    <cellStyle name="Normal 12 3 9 2" xfId="4208"/>
    <cellStyle name="Normal 12 3 9 2 2" xfId="8887"/>
    <cellStyle name="Normal 12 3 9 2 2 2" xfId="13112"/>
    <cellStyle name="Normal 12 3 9 2 3" xfId="12113"/>
    <cellStyle name="Normal 12 3 9 2 4" xfId="15423"/>
    <cellStyle name="Normal 12 3 9 2 5" xfId="7888"/>
    <cellStyle name="Normal 12 3 9 3" xfId="8886"/>
    <cellStyle name="Normal 12 3 9 3 2" xfId="13111"/>
    <cellStyle name="Normal 12 3 9 4" xfId="11195"/>
    <cellStyle name="Normal 12 3 9 5" xfId="14505"/>
    <cellStyle name="Normal 12 3 9 6" xfId="5167"/>
    <cellStyle name="Normal 12 4" xfId="524"/>
    <cellStyle name="Normal 12 4 10" xfId="525"/>
    <cellStyle name="Normal 12 4 10 2" xfId="4210"/>
    <cellStyle name="Normal 12 4 10 2 2" xfId="8890"/>
    <cellStyle name="Normal 12 4 10 2 2 2" xfId="13115"/>
    <cellStyle name="Normal 12 4 10 2 3" xfId="12115"/>
    <cellStyle name="Normal 12 4 10 2 4" xfId="15425"/>
    <cellStyle name="Normal 12 4 10 2 5" xfId="7890"/>
    <cellStyle name="Normal 12 4 10 3" xfId="8889"/>
    <cellStyle name="Normal 12 4 10 3 2" xfId="13114"/>
    <cellStyle name="Normal 12 4 10 4" xfId="11197"/>
    <cellStyle name="Normal 12 4 10 5" xfId="14507"/>
    <cellStyle name="Normal 12 4 10 6" xfId="5169"/>
    <cellStyle name="Normal 12 4 11" xfId="4209"/>
    <cellStyle name="Normal 12 4 11 2" xfId="8891"/>
    <cellStyle name="Normal 12 4 11 2 2" xfId="13116"/>
    <cellStyle name="Normal 12 4 11 3" xfId="12114"/>
    <cellStyle name="Normal 12 4 11 4" xfId="15424"/>
    <cellStyle name="Normal 12 4 11 5" xfId="7889"/>
    <cellStyle name="Normal 12 4 12" xfId="8888"/>
    <cellStyle name="Normal 12 4 12 2" xfId="13113"/>
    <cellStyle name="Normal 12 4 13" xfId="11196"/>
    <cellStyle name="Normal 12 4 14" xfId="14506"/>
    <cellStyle name="Normal 12 4 15" xfId="5168"/>
    <cellStyle name="Normal 12 4 2" xfId="526"/>
    <cellStyle name="Normal 12 4 2 2" xfId="4211"/>
    <cellStyle name="Normal 12 4 2 2 2" xfId="8893"/>
    <cellStyle name="Normal 12 4 2 2 2 2" xfId="13118"/>
    <cellStyle name="Normal 12 4 2 2 3" xfId="12116"/>
    <cellStyle name="Normal 12 4 2 2 4" xfId="15426"/>
    <cellStyle name="Normal 12 4 2 2 5" xfId="7891"/>
    <cellStyle name="Normal 12 4 2 3" xfId="8892"/>
    <cellStyle name="Normal 12 4 2 3 2" xfId="13117"/>
    <cellStyle name="Normal 12 4 2 4" xfId="11198"/>
    <cellStyle name="Normal 12 4 2 5" xfId="14508"/>
    <cellStyle name="Normal 12 4 2 6" xfId="5170"/>
    <cellStyle name="Normal 12 4 3" xfId="527"/>
    <cellStyle name="Normal 12 4 3 2" xfId="4212"/>
    <cellStyle name="Normal 12 4 3 2 2" xfId="8895"/>
    <cellStyle name="Normal 12 4 3 2 2 2" xfId="13120"/>
    <cellStyle name="Normal 12 4 3 2 3" xfId="12117"/>
    <cellStyle name="Normal 12 4 3 2 4" xfId="15427"/>
    <cellStyle name="Normal 12 4 3 2 5" xfId="7892"/>
    <cellStyle name="Normal 12 4 3 3" xfId="8894"/>
    <cellStyle name="Normal 12 4 3 3 2" xfId="13119"/>
    <cellStyle name="Normal 12 4 3 4" xfId="11199"/>
    <cellStyle name="Normal 12 4 3 5" xfId="14509"/>
    <cellStyle name="Normal 12 4 3 6" xfId="5171"/>
    <cellStyle name="Normal 12 4 4" xfId="528"/>
    <cellStyle name="Normal 12 4 4 2" xfId="4213"/>
    <cellStyle name="Normal 12 4 4 2 2" xfId="8897"/>
    <cellStyle name="Normal 12 4 4 2 2 2" xfId="13122"/>
    <cellStyle name="Normal 12 4 4 2 3" xfId="12118"/>
    <cellStyle name="Normal 12 4 4 2 4" xfId="15428"/>
    <cellStyle name="Normal 12 4 4 2 5" xfId="7893"/>
    <cellStyle name="Normal 12 4 4 3" xfId="8896"/>
    <cellStyle name="Normal 12 4 4 3 2" xfId="13121"/>
    <cellStyle name="Normal 12 4 4 4" xfId="11200"/>
    <cellStyle name="Normal 12 4 4 5" xfId="14510"/>
    <cellStyle name="Normal 12 4 4 6" xfId="5172"/>
    <cellStyle name="Normal 12 4 5" xfId="529"/>
    <cellStyle name="Normal 12 4 5 2" xfId="4214"/>
    <cellStyle name="Normal 12 4 5 2 2" xfId="8899"/>
    <cellStyle name="Normal 12 4 5 2 2 2" xfId="13124"/>
    <cellStyle name="Normal 12 4 5 2 3" xfId="12119"/>
    <cellStyle name="Normal 12 4 5 2 4" xfId="15429"/>
    <cellStyle name="Normal 12 4 5 2 5" xfId="7894"/>
    <cellStyle name="Normal 12 4 5 3" xfId="8898"/>
    <cellStyle name="Normal 12 4 5 3 2" xfId="13123"/>
    <cellStyle name="Normal 12 4 5 4" xfId="11201"/>
    <cellStyle name="Normal 12 4 5 5" xfId="14511"/>
    <cellStyle name="Normal 12 4 5 6" xfId="5173"/>
    <cellStyle name="Normal 12 4 6" xfId="530"/>
    <cellStyle name="Normal 12 4 6 2" xfId="4215"/>
    <cellStyle name="Normal 12 4 6 2 2" xfId="8901"/>
    <cellStyle name="Normal 12 4 6 2 2 2" xfId="13126"/>
    <cellStyle name="Normal 12 4 6 2 3" xfId="12120"/>
    <cellStyle name="Normal 12 4 6 2 4" xfId="15430"/>
    <cellStyle name="Normal 12 4 6 2 5" xfId="7895"/>
    <cellStyle name="Normal 12 4 6 3" xfId="8900"/>
    <cellStyle name="Normal 12 4 6 3 2" xfId="13125"/>
    <cellStyle name="Normal 12 4 6 4" xfId="11202"/>
    <cellStyle name="Normal 12 4 6 5" xfId="14512"/>
    <cellStyle name="Normal 12 4 6 6" xfId="5174"/>
    <cellStyle name="Normal 12 4 7" xfId="531"/>
    <cellStyle name="Normal 12 4 7 2" xfId="4216"/>
    <cellStyle name="Normal 12 4 7 2 2" xfId="8903"/>
    <cellStyle name="Normal 12 4 7 2 2 2" xfId="13128"/>
    <cellStyle name="Normal 12 4 7 2 3" xfId="12121"/>
    <cellStyle name="Normal 12 4 7 2 4" xfId="15431"/>
    <cellStyle name="Normal 12 4 7 2 5" xfId="7896"/>
    <cellStyle name="Normal 12 4 7 3" xfId="8902"/>
    <cellStyle name="Normal 12 4 7 3 2" xfId="13127"/>
    <cellStyle name="Normal 12 4 7 4" xfId="11203"/>
    <cellStyle name="Normal 12 4 7 5" xfId="14513"/>
    <cellStyle name="Normal 12 4 7 6" xfId="5175"/>
    <cellStyle name="Normal 12 4 8" xfId="532"/>
    <cellStyle name="Normal 12 4 8 2" xfId="4217"/>
    <cellStyle name="Normal 12 4 8 2 2" xfId="8905"/>
    <cellStyle name="Normal 12 4 8 2 2 2" xfId="13130"/>
    <cellStyle name="Normal 12 4 8 2 3" xfId="12122"/>
    <cellStyle name="Normal 12 4 8 2 4" xfId="15432"/>
    <cellStyle name="Normal 12 4 8 2 5" xfId="7897"/>
    <cellStyle name="Normal 12 4 8 3" xfId="8904"/>
    <cellStyle name="Normal 12 4 8 3 2" xfId="13129"/>
    <cellStyle name="Normal 12 4 8 4" xfId="11204"/>
    <cellStyle name="Normal 12 4 8 5" xfId="14514"/>
    <cellStyle name="Normal 12 4 8 6" xfId="5176"/>
    <cellStyle name="Normal 12 4 9" xfId="533"/>
    <cellStyle name="Normal 12 4 9 2" xfId="4218"/>
    <cellStyle name="Normal 12 4 9 2 2" xfId="8907"/>
    <cellStyle name="Normal 12 4 9 2 2 2" xfId="13132"/>
    <cellStyle name="Normal 12 4 9 2 3" xfId="12123"/>
    <cellStyle name="Normal 12 4 9 2 4" xfId="15433"/>
    <cellStyle name="Normal 12 4 9 2 5" xfId="7898"/>
    <cellStyle name="Normal 12 4 9 3" xfId="8906"/>
    <cellStyle name="Normal 12 4 9 3 2" xfId="13131"/>
    <cellStyle name="Normal 12 4 9 4" xfId="11205"/>
    <cellStyle name="Normal 12 4 9 5" xfId="14515"/>
    <cellStyle name="Normal 12 4 9 6" xfId="5177"/>
    <cellStyle name="Normal 12 5" xfId="534"/>
    <cellStyle name="Normal 12 5 10" xfId="535"/>
    <cellStyle name="Normal 12 5 10 2" xfId="4220"/>
    <cellStyle name="Normal 12 5 10 2 2" xfId="8910"/>
    <cellStyle name="Normal 12 5 10 2 2 2" xfId="13135"/>
    <cellStyle name="Normal 12 5 10 2 3" xfId="12125"/>
    <cellStyle name="Normal 12 5 10 2 4" xfId="15435"/>
    <cellStyle name="Normal 12 5 10 2 5" xfId="7900"/>
    <cellStyle name="Normal 12 5 10 3" xfId="8909"/>
    <cellStyle name="Normal 12 5 10 3 2" xfId="13134"/>
    <cellStyle name="Normal 12 5 10 4" xfId="11207"/>
    <cellStyle name="Normal 12 5 10 5" xfId="14517"/>
    <cellStyle name="Normal 12 5 10 6" xfId="5179"/>
    <cellStyle name="Normal 12 5 11" xfId="4219"/>
    <cellStyle name="Normal 12 5 11 2" xfId="8911"/>
    <cellStyle name="Normal 12 5 11 2 2" xfId="13136"/>
    <cellStyle name="Normal 12 5 11 3" xfId="12124"/>
    <cellStyle name="Normal 12 5 11 4" xfId="15434"/>
    <cellStyle name="Normal 12 5 11 5" xfId="7899"/>
    <cellStyle name="Normal 12 5 12" xfId="8908"/>
    <cellStyle name="Normal 12 5 12 2" xfId="13133"/>
    <cellStyle name="Normal 12 5 13" xfId="11206"/>
    <cellStyle name="Normal 12 5 14" xfId="14516"/>
    <cellStyle name="Normal 12 5 15" xfId="5178"/>
    <cellStyle name="Normal 12 5 2" xfId="536"/>
    <cellStyle name="Normal 12 5 2 2" xfId="4221"/>
    <cellStyle name="Normal 12 5 2 2 2" xfId="8913"/>
    <cellStyle name="Normal 12 5 2 2 2 2" xfId="13138"/>
    <cellStyle name="Normal 12 5 2 2 3" xfId="12126"/>
    <cellStyle name="Normal 12 5 2 2 4" xfId="15436"/>
    <cellStyle name="Normal 12 5 2 2 5" xfId="7901"/>
    <cellStyle name="Normal 12 5 2 3" xfId="8912"/>
    <cellStyle name="Normal 12 5 2 3 2" xfId="13137"/>
    <cellStyle name="Normal 12 5 2 4" xfId="11208"/>
    <cellStyle name="Normal 12 5 2 5" xfId="14518"/>
    <cellStyle name="Normal 12 5 2 6" xfId="5180"/>
    <cellStyle name="Normal 12 5 3" xfId="537"/>
    <cellStyle name="Normal 12 5 3 2" xfId="4222"/>
    <cellStyle name="Normal 12 5 3 2 2" xfId="8915"/>
    <cellStyle name="Normal 12 5 3 2 2 2" xfId="13140"/>
    <cellStyle name="Normal 12 5 3 2 3" xfId="12127"/>
    <cellStyle name="Normal 12 5 3 2 4" xfId="15437"/>
    <cellStyle name="Normal 12 5 3 2 5" xfId="7902"/>
    <cellStyle name="Normal 12 5 3 3" xfId="8914"/>
    <cellStyle name="Normal 12 5 3 3 2" xfId="13139"/>
    <cellStyle name="Normal 12 5 3 4" xfId="11209"/>
    <cellStyle name="Normal 12 5 3 5" xfId="14519"/>
    <cellStyle name="Normal 12 5 3 6" xfId="5181"/>
    <cellStyle name="Normal 12 5 4" xfId="538"/>
    <cellStyle name="Normal 12 5 4 2" xfId="4223"/>
    <cellStyle name="Normal 12 5 4 2 2" xfId="8917"/>
    <cellStyle name="Normal 12 5 4 2 2 2" xfId="13142"/>
    <cellStyle name="Normal 12 5 4 2 3" xfId="12128"/>
    <cellStyle name="Normal 12 5 4 2 4" xfId="15438"/>
    <cellStyle name="Normal 12 5 4 2 5" xfId="7903"/>
    <cellStyle name="Normal 12 5 4 3" xfId="8916"/>
    <cellStyle name="Normal 12 5 4 3 2" xfId="13141"/>
    <cellStyle name="Normal 12 5 4 4" xfId="11210"/>
    <cellStyle name="Normal 12 5 4 5" xfId="14520"/>
    <cellStyle name="Normal 12 5 4 6" xfId="5182"/>
    <cellStyle name="Normal 12 5 5" xfId="539"/>
    <cellStyle name="Normal 12 5 5 2" xfId="4224"/>
    <cellStyle name="Normal 12 5 5 2 2" xfId="8919"/>
    <cellStyle name="Normal 12 5 5 2 2 2" xfId="13144"/>
    <cellStyle name="Normal 12 5 5 2 3" xfId="12129"/>
    <cellStyle name="Normal 12 5 5 2 4" xfId="15439"/>
    <cellStyle name="Normal 12 5 5 2 5" xfId="7904"/>
    <cellStyle name="Normal 12 5 5 3" xfId="8918"/>
    <cellStyle name="Normal 12 5 5 3 2" xfId="13143"/>
    <cellStyle name="Normal 12 5 5 4" xfId="11211"/>
    <cellStyle name="Normal 12 5 5 5" xfId="14521"/>
    <cellStyle name="Normal 12 5 5 6" xfId="5183"/>
    <cellStyle name="Normal 12 5 6" xfId="540"/>
    <cellStyle name="Normal 12 5 6 2" xfId="4225"/>
    <cellStyle name="Normal 12 5 6 2 2" xfId="8921"/>
    <cellStyle name="Normal 12 5 6 2 2 2" xfId="13146"/>
    <cellStyle name="Normal 12 5 6 2 3" xfId="12130"/>
    <cellStyle name="Normal 12 5 6 2 4" xfId="15440"/>
    <cellStyle name="Normal 12 5 6 2 5" xfId="7905"/>
    <cellStyle name="Normal 12 5 6 3" xfId="8920"/>
    <cellStyle name="Normal 12 5 6 3 2" xfId="13145"/>
    <cellStyle name="Normal 12 5 6 4" xfId="11212"/>
    <cellStyle name="Normal 12 5 6 5" xfId="14522"/>
    <cellStyle name="Normal 12 5 6 6" xfId="5184"/>
    <cellStyle name="Normal 12 5 7" xfId="541"/>
    <cellStyle name="Normal 12 5 7 2" xfId="4226"/>
    <cellStyle name="Normal 12 5 7 2 2" xfId="8923"/>
    <cellStyle name="Normal 12 5 7 2 2 2" xfId="13148"/>
    <cellStyle name="Normal 12 5 7 2 3" xfId="12131"/>
    <cellStyle name="Normal 12 5 7 2 4" xfId="15441"/>
    <cellStyle name="Normal 12 5 7 2 5" xfId="7906"/>
    <cellStyle name="Normal 12 5 7 3" xfId="8922"/>
    <cellStyle name="Normal 12 5 7 3 2" xfId="13147"/>
    <cellStyle name="Normal 12 5 7 4" xfId="11213"/>
    <cellStyle name="Normal 12 5 7 5" xfId="14523"/>
    <cellStyle name="Normal 12 5 7 6" xfId="5185"/>
    <cellStyle name="Normal 12 5 8" xfId="542"/>
    <cellStyle name="Normal 12 5 8 2" xfId="4227"/>
    <cellStyle name="Normal 12 5 8 2 2" xfId="8925"/>
    <cellStyle name="Normal 12 5 8 2 2 2" xfId="13150"/>
    <cellStyle name="Normal 12 5 8 2 3" xfId="12132"/>
    <cellStyle name="Normal 12 5 8 2 4" xfId="15442"/>
    <cellStyle name="Normal 12 5 8 2 5" xfId="7907"/>
    <cellStyle name="Normal 12 5 8 3" xfId="8924"/>
    <cellStyle name="Normal 12 5 8 3 2" xfId="13149"/>
    <cellStyle name="Normal 12 5 8 4" xfId="11214"/>
    <cellStyle name="Normal 12 5 8 5" xfId="14524"/>
    <cellStyle name="Normal 12 5 8 6" xfId="5186"/>
    <cellStyle name="Normal 12 5 9" xfId="543"/>
    <cellStyle name="Normal 12 5 9 2" xfId="4228"/>
    <cellStyle name="Normal 12 5 9 2 2" xfId="8927"/>
    <cellStyle name="Normal 12 5 9 2 2 2" xfId="13152"/>
    <cellStyle name="Normal 12 5 9 2 3" xfId="12133"/>
    <cellStyle name="Normal 12 5 9 2 4" xfId="15443"/>
    <cellStyle name="Normal 12 5 9 2 5" xfId="7908"/>
    <cellStyle name="Normal 12 5 9 3" xfId="8926"/>
    <cellStyle name="Normal 12 5 9 3 2" xfId="13151"/>
    <cellStyle name="Normal 12 5 9 4" xfId="11215"/>
    <cellStyle name="Normal 12 5 9 5" xfId="14525"/>
    <cellStyle name="Normal 12 5 9 6" xfId="5187"/>
    <cellStyle name="Normal 12 6" xfId="544"/>
    <cellStyle name="Normal 12 6 10" xfId="4229"/>
    <cellStyle name="Normal 12 6 10 2" xfId="8929"/>
    <cellStyle name="Normal 12 6 10 2 2" xfId="13154"/>
    <cellStyle name="Normal 12 6 10 3" xfId="12134"/>
    <cellStyle name="Normal 12 6 10 4" xfId="15444"/>
    <cellStyle name="Normal 12 6 10 5" xfId="7909"/>
    <cellStyle name="Normal 12 6 11" xfId="8928"/>
    <cellStyle name="Normal 12 6 11 2" xfId="13153"/>
    <cellStyle name="Normal 12 6 12" xfId="11216"/>
    <cellStyle name="Normal 12 6 13" xfId="14526"/>
    <cellStyle name="Normal 12 6 14" xfId="5188"/>
    <cellStyle name="Normal 12 6 2" xfId="545"/>
    <cellStyle name="Normal 12 6 2 2" xfId="4230"/>
    <cellStyle name="Normal 12 6 2 2 2" xfId="8931"/>
    <cellStyle name="Normal 12 6 2 2 2 2" xfId="13156"/>
    <cellStyle name="Normal 12 6 2 2 3" xfId="12135"/>
    <cellStyle name="Normal 12 6 2 2 4" xfId="15445"/>
    <cellStyle name="Normal 12 6 2 2 5" xfId="7910"/>
    <cellStyle name="Normal 12 6 2 3" xfId="8930"/>
    <cellStyle name="Normal 12 6 2 3 2" xfId="13155"/>
    <cellStyle name="Normal 12 6 2 4" xfId="11217"/>
    <cellStyle name="Normal 12 6 2 5" xfId="14527"/>
    <cellStyle name="Normal 12 6 2 6" xfId="5189"/>
    <cellStyle name="Normal 12 6 3" xfId="546"/>
    <cellStyle name="Normal 12 6 3 2" xfId="4231"/>
    <cellStyle name="Normal 12 6 3 2 2" xfId="8933"/>
    <cellStyle name="Normal 12 6 3 2 2 2" xfId="13158"/>
    <cellStyle name="Normal 12 6 3 2 3" xfId="12136"/>
    <cellStyle name="Normal 12 6 3 2 4" xfId="15446"/>
    <cellStyle name="Normal 12 6 3 2 5" xfId="7911"/>
    <cellStyle name="Normal 12 6 3 3" xfId="8932"/>
    <cellStyle name="Normal 12 6 3 3 2" xfId="13157"/>
    <cellStyle name="Normal 12 6 3 4" xfId="11218"/>
    <cellStyle name="Normal 12 6 3 5" xfId="14528"/>
    <cellStyle name="Normal 12 6 3 6" xfId="5190"/>
    <cellStyle name="Normal 12 6 4" xfId="547"/>
    <cellStyle name="Normal 12 6 4 2" xfId="4232"/>
    <cellStyle name="Normal 12 6 4 2 2" xfId="8935"/>
    <cellStyle name="Normal 12 6 4 2 2 2" xfId="13160"/>
    <cellStyle name="Normal 12 6 4 2 3" xfId="12137"/>
    <cellStyle name="Normal 12 6 4 2 4" xfId="15447"/>
    <cellStyle name="Normal 12 6 4 2 5" xfId="7912"/>
    <cellStyle name="Normal 12 6 4 3" xfId="8934"/>
    <cellStyle name="Normal 12 6 4 3 2" xfId="13159"/>
    <cellStyle name="Normal 12 6 4 4" xfId="11219"/>
    <cellStyle name="Normal 12 6 4 5" xfId="14529"/>
    <cellStyle name="Normal 12 6 4 6" xfId="5191"/>
    <cellStyle name="Normal 12 6 5" xfId="548"/>
    <cellStyle name="Normal 12 6 5 2" xfId="4233"/>
    <cellStyle name="Normal 12 6 5 2 2" xfId="8937"/>
    <cellStyle name="Normal 12 6 5 2 2 2" xfId="13162"/>
    <cellStyle name="Normal 12 6 5 2 3" xfId="12138"/>
    <cellStyle name="Normal 12 6 5 2 4" xfId="15448"/>
    <cellStyle name="Normal 12 6 5 2 5" xfId="7913"/>
    <cellStyle name="Normal 12 6 5 3" xfId="8936"/>
    <cellStyle name="Normal 12 6 5 3 2" xfId="13161"/>
    <cellStyle name="Normal 12 6 5 4" xfId="11220"/>
    <cellStyle name="Normal 12 6 5 5" xfId="14530"/>
    <cellStyle name="Normal 12 6 5 6" xfId="5192"/>
    <cellStyle name="Normal 12 6 6" xfId="549"/>
    <cellStyle name="Normal 12 6 6 2" xfId="4234"/>
    <cellStyle name="Normal 12 6 6 2 2" xfId="8939"/>
    <cellStyle name="Normal 12 6 6 2 2 2" xfId="13164"/>
    <cellStyle name="Normal 12 6 6 2 3" xfId="12139"/>
    <cellStyle name="Normal 12 6 6 2 4" xfId="15449"/>
    <cellStyle name="Normal 12 6 6 2 5" xfId="7914"/>
    <cellStyle name="Normal 12 6 6 3" xfId="8938"/>
    <cellStyle name="Normal 12 6 6 3 2" xfId="13163"/>
    <cellStyle name="Normal 12 6 6 4" xfId="11221"/>
    <cellStyle name="Normal 12 6 6 5" xfId="14531"/>
    <cellStyle name="Normal 12 6 6 6" xfId="5193"/>
    <cellStyle name="Normal 12 6 7" xfId="550"/>
    <cellStyle name="Normal 12 6 7 2" xfId="4235"/>
    <cellStyle name="Normal 12 6 7 2 2" xfId="8941"/>
    <cellStyle name="Normal 12 6 7 2 2 2" xfId="13166"/>
    <cellStyle name="Normal 12 6 7 2 3" xfId="12140"/>
    <cellStyle name="Normal 12 6 7 2 4" xfId="15450"/>
    <cellStyle name="Normal 12 6 7 2 5" xfId="7915"/>
    <cellStyle name="Normal 12 6 7 3" xfId="8940"/>
    <cellStyle name="Normal 12 6 7 3 2" xfId="13165"/>
    <cellStyle name="Normal 12 6 7 4" xfId="11222"/>
    <cellStyle name="Normal 12 6 7 5" xfId="14532"/>
    <cellStyle name="Normal 12 6 7 6" xfId="5194"/>
    <cellStyle name="Normal 12 6 8" xfId="551"/>
    <cellStyle name="Normal 12 6 8 2" xfId="4236"/>
    <cellStyle name="Normal 12 6 8 2 2" xfId="8943"/>
    <cellStyle name="Normal 12 6 8 2 2 2" xfId="13168"/>
    <cellStyle name="Normal 12 6 8 2 3" xfId="12141"/>
    <cellStyle name="Normal 12 6 8 2 4" xfId="15451"/>
    <cellStyle name="Normal 12 6 8 2 5" xfId="7916"/>
    <cellStyle name="Normal 12 6 8 3" xfId="8942"/>
    <cellStyle name="Normal 12 6 8 3 2" xfId="13167"/>
    <cellStyle name="Normal 12 6 8 4" xfId="11223"/>
    <cellStyle name="Normal 12 6 8 5" xfId="14533"/>
    <cellStyle name="Normal 12 6 8 6" xfId="5195"/>
    <cellStyle name="Normal 12 6 9" xfId="552"/>
    <cellStyle name="Normal 12 6 9 2" xfId="4237"/>
    <cellStyle name="Normal 12 6 9 2 2" xfId="8945"/>
    <cellStyle name="Normal 12 6 9 2 2 2" xfId="13170"/>
    <cellStyle name="Normal 12 6 9 2 3" xfId="12142"/>
    <cellStyle name="Normal 12 6 9 2 4" xfId="15452"/>
    <cellStyle name="Normal 12 6 9 2 5" xfId="7917"/>
    <cellStyle name="Normal 12 6 9 3" xfId="8944"/>
    <cellStyle name="Normal 12 6 9 3 2" xfId="13169"/>
    <cellStyle name="Normal 12 6 9 4" xfId="11224"/>
    <cellStyle name="Normal 12 6 9 5" xfId="14534"/>
    <cellStyle name="Normal 12 6 9 6" xfId="5196"/>
    <cellStyle name="Normal 12 7" xfId="553"/>
    <cellStyle name="Normal 12 7 10" xfId="4238"/>
    <cellStyle name="Normal 12 7 10 2" xfId="8947"/>
    <cellStyle name="Normal 12 7 10 2 2" xfId="13172"/>
    <cellStyle name="Normal 12 7 10 3" xfId="12143"/>
    <cellStyle name="Normal 12 7 10 4" xfId="15453"/>
    <cellStyle name="Normal 12 7 10 5" xfId="7918"/>
    <cellStyle name="Normal 12 7 11" xfId="8946"/>
    <cellStyle name="Normal 12 7 11 2" xfId="13171"/>
    <cellStyle name="Normal 12 7 12" xfId="11225"/>
    <cellStyle name="Normal 12 7 13" xfId="14535"/>
    <cellStyle name="Normal 12 7 14" xfId="5197"/>
    <cellStyle name="Normal 12 7 2" xfId="554"/>
    <cellStyle name="Normal 12 7 2 2" xfId="4239"/>
    <cellStyle name="Normal 12 7 2 2 2" xfId="8949"/>
    <cellStyle name="Normal 12 7 2 2 2 2" xfId="13174"/>
    <cellStyle name="Normal 12 7 2 2 3" xfId="12144"/>
    <cellStyle name="Normal 12 7 2 2 4" xfId="15454"/>
    <cellStyle name="Normal 12 7 2 2 5" xfId="7919"/>
    <cellStyle name="Normal 12 7 2 3" xfId="8948"/>
    <cellStyle name="Normal 12 7 2 3 2" xfId="13173"/>
    <cellStyle name="Normal 12 7 2 4" xfId="11226"/>
    <cellStyle name="Normal 12 7 2 5" xfId="14536"/>
    <cellStyle name="Normal 12 7 2 6" xfId="5198"/>
    <cellStyle name="Normal 12 7 3" xfId="555"/>
    <cellStyle name="Normal 12 7 3 2" xfId="4240"/>
    <cellStyle name="Normal 12 7 3 2 2" xfId="8951"/>
    <cellStyle name="Normal 12 7 3 2 2 2" xfId="13176"/>
    <cellStyle name="Normal 12 7 3 2 3" xfId="12145"/>
    <cellStyle name="Normal 12 7 3 2 4" xfId="15455"/>
    <cellStyle name="Normal 12 7 3 2 5" xfId="7920"/>
    <cellStyle name="Normal 12 7 3 3" xfId="8950"/>
    <cellStyle name="Normal 12 7 3 3 2" xfId="13175"/>
    <cellStyle name="Normal 12 7 3 4" xfId="11227"/>
    <cellStyle name="Normal 12 7 3 5" xfId="14537"/>
    <cellStyle name="Normal 12 7 3 6" xfId="5199"/>
    <cellStyle name="Normal 12 7 4" xfId="556"/>
    <cellStyle name="Normal 12 7 4 2" xfId="4241"/>
    <cellStyle name="Normal 12 7 4 2 2" xfId="8953"/>
    <cellStyle name="Normal 12 7 4 2 2 2" xfId="13178"/>
    <cellStyle name="Normal 12 7 4 2 3" xfId="12146"/>
    <cellStyle name="Normal 12 7 4 2 4" xfId="15456"/>
    <cellStyle name="Normal 12 7 4 2 5" xfId="7921"/>
    <cellStyle name="Normal 12 7 4 3" xfId="8952"/>
    <cellStyle name="Normal 12 7 4 3 2" xfId="13177"/>
    <cellStyle name="Normal 12 7 4 4" xfId="11228"/>
    <cellStyle name="Normal 12 7 4 5" xfId="14538"/>
    <cellStyle name="Normal 12 7 4 6" xfId="5200"/>
    <cellStyle name="Normal 12 7 5" xfId="557"/>
    <cellStyle name="Normal 12 7 5 2" xfId="4242"/>
    <cellStyle name="Normal 12 7 5 2 2" xfId="8955"/>
    <cellStyle name="Normal 12 7 5 2 2 2" xfId="13180"/>
    <cellStyle name="Normal 12 7 5 2 3" xfId="12147"/>
    <cellStyle name="Normal 12 7 5 2 4" xfId="15457"/>
    <cellStyle name="Normal 12 7 5 2 5" xfId="7922"/>
    <cellStyle name="Normal 12 7 5 3" xfId="8954"/>
    <cellStyle name="Normal 12 7 5 3 2" xfId="13179"/>
    <cellStyle name="Normal 12 7 5 4" xfId="11229"/>
    <cellStyle name="Normal 12 7 5 5" xfId="14539"/>
    <cellStyle name="Normal 12 7 5 6" xfId="5201"/>
    <cellStyle name="Normal 12 7 6" xfId="558"/>
    <cellStyle name="Normal 12 7 6 2" xfId="4243"/>
    <cellStyle name="Normal 12 7 6 2 2" xfId="8957"/>
    <cellStyle name="Normal 12 7 6 2 2 2" xfId="13182"/>
    <cellStyle name="Normal 12 7 6 2 3" xfId="12148"/>
    <cellStyle name="Normal 12 7 6 2 4" xfId="15458"/>
    <cellStyle name="Normal 12 7 6 2 5" xfId="7923"/>
    <cellStyle name="Normal 12 7 6 3" xfId="8956"/>
    <cellStyle name="Normal 12 7 6 3 2" xfId="13181"/>
    <cellStyle name="Normal 12 7 6 4" xfId="11230"/>
    <cellStyle name="Normal 12 7 6 5" xfId="14540"/>
    <cellStyle name="Normal 12 7 6 6" xfId="5202"/>
    <cellStyle name="Normal 12 7 7" xfId="559"/>
    <cellStyle name="Normal 12 7 7 2" xfId="4244"/>
    <cellStyle name="Normal 12 7 7 2 2" xfId="8959"/>
    <cellStyle name="Normal 12 7 7 2 2 2" xfId="13184"/>
    <cellStyle name="Normal 12 7 7 2 3" xfId="12149"/>
    <cellStyle name="Normal 12 7 7 2 4" xfId="15459"/>
    <cellStyle name="Normal 12 7 7 2 5" xfId="7924"/>
    <cellStyle name="Normal 12 7 7 3" xfId="8958"/>
    <cellStyle name="Normal 12 7 7 3 2" xfId="13183"/>
    <cellStyle name="Normal 12 7 7 4" xfId="11231"/>
    <cellStyle name="Normal 12 7 7 5" xfId="14541"/>
    <cellStyle name="Normal 12 7 7 6" xfId="5203"/>
    <cellStyle name="Normal 12 7 8" xfId="560"/>
    <cellStyle name="Normal 12 7 8 2" xfId="4245"/>
    <cellStyle name="Normal 12 7 8 2 2" xfId="8961"/>
    <cellStyle name="Normal 12 7 8 2 2 2" xfId="13186"/>
    <cellStyle name="Normal 12 7 8 2 3" xfId="12150"/>
    <cellStyle name="Normal 12 7 8 2 4" xfId="15460"/>
    <cellStyle name="Normal 12 7 8 2 5" xfId="7925"/>
    <cellStyle name="Normal 12 7 8 3" xfId="8960"/>
    <cellStyle name="Normal 12 7 8 3 2" xfId="13185"/>
    <cellStyle name="Normal 12 7 8 4" xfId="11232"/>
    <cellStyle name="Normal 12 7 8 5" xfId="14542"/>
    <cellStyle name="Normal 12 7 8 6" xfId="5204"/>
    <cellStyle name="Normal 12 7 9" xfId="561"/>
    <cellStyle name="Normal 12 7 9 2" xfId="4246"/>
    <cellStyle name="Normal 12 7 9 2 2" xfId="8963"/>
    <cellStyle name="Normal 12 7 9 2 2 2" xfId="13188"/>
    <cellStyle name="Normal 12 7 9 2 3" xfId="12151"/>
    <cellStyle name="Normal 12 7 9 2 4" xfId="15461"/>
    <cellStyle name="Normal 12 7 9 2 5" xfId="7926"/>
    <cellStyle name="Normal 12 7 9 3" xfId="8962"/>
    <cellStyle name="Normal 12 7 9 3 2" xfId="13187"/>
    <cellStyle name="Normal 12 7 9 4" xfId="11233"/>
    <cellStyle name="Normal 12 7 9 5" xfId="14543"/>
    <cellStyle name="Normal 12 7 9 6" xfId="5205"/>
    <cellStyle name="Normal 12 8" xfId="562"/>
    <cellStyle name="Normal 12 8 2" xfId="4247"/>
    <cellStyle name="Normal 12 8 2 2" xfId="8965"/>
    <cellStyle name="Normal 12 8 2 2 2" xfId="13190"/>
    <cellStyle name="Normal 12 8 2 3" xfId="12152"/>
    <cellStyle name="Normal 12 8 2 4" xfId="15462"/>
    <cellStyle name="Normal 12 8 2 5" xfId="7927"/>
    <cellStyle name="Normal 12 8 3" xfId="8964"/>
    <cellStyle name="Normal 12 8 3 2" xfId="13189"/>
    <cellStyle name="Normal 12 8 4" xfId="11234"/>
    <cellStyle name="Normal 12 8 5" xfId="14544"/>
    <cellStyle name="Normal 12 8 6" xfId="5206"/>
    <cellStyle name="Normal 12 9" xfId="563"/>
    <cellStyle name="Normal 12 9 2" xfId="4248"/>
    <cellStyle name="Normal 12 9 2 2" xfId="8967"/>
    <cellStyle name="Normal 12 9 2 2 2" xfId="13192"/>
    <cellStyle name="Normal 12 9 2 3" xfId="12153"/>
    <cellStyle name="Normal 12 9 2 4" xfId="15463"/>
    <cellStyle name="Normal 12 9 2 5" xfId="7928"/>
    <cellStyle name="Normal 12 9 3" xfId="8966"/>
    <cellStyle name="Normal 12 9 3 2" xfId="13191"/>
    <cellStyle name="Normal 12 9 4" xfId="11235"/>
    <cellStyle name="Normal 12 9 5" xfId="14545"/>
    <cellStyle name="Normal 12 9 6" xfId="5207"/>
    <cellStyle name="Normal 13" xfId="564"/>
    <cellStyle name="Normal 13 10" xfId="5208"/>
    <cellStyle name="Normal 13 2" xfId="565"/>
    <cellStyle name="Normal 13 2 10" xfId="566"/>
    <cellStyle name="Normal 13 2 10 2" xfId="4250"/>
    <cellStyle name="Normal 13 2 10 2 2" xfId="8970"/>
    <cellStyle name="Normal 13 2 10 2 2 2" xfId="13195"/>
    <cellStyle name="Normal 13 2 10 2 3" xfId="12155"/>
    <cellStyle name="Normal 13 2 10 2 4" xfId="15465"/>
    <cellStyle name="Normal 13 2 10 2 5" xfId="7930"/>
    <cellStyle name="Normal 13 2 10 3" xfId="8969"/>
    <cellStyle name="Normal 13 2 10 3 2" xfId="13194"/>
    <cellStyle name="Normal 13 2 10 4" xfId="11237"/>
    <cellStyle name="Normal 13 2 10 5" xfId="14547"/>
    <cellStyle name="Normal 13 2 10 6" xfId="5210"/>
    <cellStyle name="Normal 13 2 11" xfId="4249"/>
    <cellStyle name="Normal 13 2 11 2" xfId="8971"/>
    <cellStyle name="Normal 13 2 11 2 2" xfId="13196"/>
    <cellStyle name="Normal 13 2 11 3" xfId="12154"/>
    <cellStyle name="Normal 13 2 11 4" xfId="15464"/>
    <cellStyle name="Normal 13 2 11 5" xfId="7929"/>
    <cellStyle name="Normal 13 2 12" xfId="8968"/>
    <cellStyle name="Normal 13 2 12 2" xfId="13193"/>
    <cellStyle name="Normal 13 2 13" xfId="11236"/>
    <cellStyle name="Normal 13 2 14" xfId="14546"/>
    <cellStyle name="Normal 13 2 15" xfId="5209"/>
    <cellStyle name="Normal 13 2 2" xfId="567"/>
    <cellStyle name="Normal 13 2 2 2" xfId="4251"/>
    <cellStyle name="Normal 13 2 2 2 2" xfId="8973"/>
    <cellStyle name="Normal 13 2 2 2 2 2" xfId="13198"/>
    <cellStyle name="Normal 13 2 2 2 3" xfId="12156"/>
    <cellStyle name="Normal 13 2 2 2 4" xfId="15466"/>
    <cellStyle name="Normal 13 2 2 2 5" xfId="7931"/>
    <cellStyle name="Normal 13 2 2 3" xfId="8972"/>
    <cellStyle name="Normal 13 2 2 3 2" xfId="13197"/>
    <cellStyle name="Normal 13 2 2 4" xfId="11238"/>
    <cellStyle name="Normal 13 2 2 5" xfId="14548"/>
    <cellStyle name="Normal 13 2 2 6" xfId="5211"/>
    <cellStyle name="Normal 13 2 3" xfId="568"/>
    <cellStyle name="Normal 13 2 3 2" xfId="4252"/>
    <cellStyle name="Normal 13 2 3 2 2" xfId="8975"/>
    <cellStyle name="Normal 13 2 3 2 2 2" xfId="13200"/>
    <cellStyle name="Normal 13 2 3 2 3" xfId="12157"/>
    <cellStyle name="Normal 13 2 3 2 4" xfId="15467"/>
    <cellStyle name="Normal 13 2 3 2 5" xfId="7932"/>
    <cellStyle name="Normal 13 2 3 3" xfId="8974"/>
    <cellStyle name="Normal 13 2 3 3 2" xfId="13199"/>
    <cellStyle name="Normal 13 2 3 4" xfId="11239"/>
    <cellStyle name="Normal 13 2 3 5" xfId="14549"/>
    <cellStyle name="Normal 13 2 3 6" xfId="5212"/>
    <cellStyle name="Normal 13 2 4" xfId="569"/>
    <cellStyle name="Normal 13 2 4 2" xfId="4253"/>
    <cellStyle name="Normal 13 2 4 2 2" xfId="8977"/>
    <cellStyle name="Normal 13 2 4 2 2 2" xfId="13202"/>
    <cellStyle name="Normal 13 2 4 2 3" xfId="12158"/>
    <cellStyle name="Normal 13 2 4 2 4" xfId="15468"/>
    <cellStyle name="Normal 13 2 4 2 5" xfId="7933"/>
    <cellStyle name="Normal 13 2 4 3" xfId="8976"/>
    <cellStyle name="Normal 13 2 4 3 2" xfId="13201"/>
    <cellStyle name="Normal 13 2 4 4" xfId="11240"/>
    <cellStyle name="Normal 13 2 4 5" xfId="14550"/>
    <cellStyle name="Normal 13 2 4 6" xfId="5213"/>
    <cellStyle name="Normal 13 2 5" xfId="570"/>
    <cellStyle name="Normal 13 2 5 2" xfId="4254"/>
    <cellStyle name="Normal 13 2 5 2 2" xfId="8979"/>
    <cellStyle name="Normal 13 2 5 2 2 2" xfId="13204"/>
    <cellStyle name="Normal 13 2 5 2 3" xfId="12159"/>
    <cellStyle name="Normal 13 2 5 2 4" xfId="15469"/>
    <cellStyle name="Normal 13 2 5 2 5" xfId="7934"/>
    <cellStyle name="Normal 13 2 5 3" xfId="8978"/>
    <cellStyle name="Normal 13 2 5 3 2" xfId="13203"/>
    <cellStyle name="Normal 13 2 5 4" xfId="11241"/>
    <cellStyle name="Normal 13 2 5 5" xfId="14551"/>
    <cellStyle name="Normal 13 2 5 6" xfId="5214"/>
    <cellStyle name="Normal 13 2 6" xfId="571"/>
    <cellStyle name="Normal 13 2 6 2" xfId="4255"/>
    <cellStyle name="Normal 13 2 6 2 2" xfId="8981"/>
    <cellStyle name="Normal 13 2 6 2 2 2" xfId="13206"/>
    <cellStyle name="Normal 13 2 6 2 3" xfId="12160"/>
    <cellStyle name="Normal 13 2 6 2 4" xfId="15470"/>
    <cellStyle name="Normal 13 2 6 2 5" xfId="7935"/>
    <cellStyle name="Normal 13 2 6 3" xfId="8980"/>
    <cellStyle name="Normal 13 2 6 3 2" xfId="13205"/>
    <cellStyle name="Normal 13 2 6 4" xfId="11242"/>
    <cellStyle name="Normal 13 2 6 5" xfId="14552"/>
    <cellStyle name="Normal 13 2 6 6" xfId="5215"/>
    <cellStyle name="Normal 13 2 7" xfId="572"/>
    <cellStyle name="Normal 13 2 7 2" xfId="4256"/>
    <cellStyle name="Normal 13 2 7 2 2" xfId="8983"/>
    <cellStyle name="Normal 13 2 7 2 2 2" xfId="13208"/>
    <cellStyle name="Normal 13 2 7 2 3" xfId="12161"/>
    <cellStyle name="Normal 13 2 7 2 4" xfId="15471"/>
    <cellStyle name="Normal 13 2 7 2 5" xfId="7936"/>
    <cellStyle name="Normal 13 2 7 3" xfId="8982"/>
    <cellStyle name="Normal 13 2 7 3 2" xfId="13207"/>
    <cellStyle name="Normal 13 2 7 4" xfId="11243"/>
    <cellStyle name="Normal 13 2 7 5" xfId="14553"/>
    <cellStyle name="Normal 13 2 7 6" xfId="5216"/>
    <cellStyle name="Normal 13 2 8" xfId="573"/>
    <cellStyle name="Normal 13 2 8 2" xfId="4257"/>
    <cellStyle name="Normal 13 2 8 2 2" xfId="8985"/>
    <cellStyle name="Normal 13 2 8 2 2 2" xfId="13210"/>
    <cellStyle name="Normal 13 2 8 2 3" xfId="12162"/>
    <cellStyle name="Normal 13 2 8 2 4" xfId="15472"/>
    <cellStyle name="Normal 13 2 8 2 5" xfId="7937"/>
    <cellStyle name="Normal 13 2 8 3" xfId="8984"/>
    <cellStyle name="Normal 13 2 8 3 2" xfId="13209"/>
    <cellStyle name="Normal 13 2 8 4" xfId="11244"/>
    <cellStyle name="Normal 13 2 8 5" xfId="14554"/>
    <cellStyle name="Normal 13 2 8 6" xfId="5217"/>
    <cellStyle name="Normal 13 2 9" xfId="574"/>
    <cellStyle name="Normal 13 2 9 2" xfId="4258"/>
    <cellStyle name="Normal 13 2 9 2 2" xfId="8987"/>
    <cellStyle name="Normal 13 2 9 2 2 2" xfId="13212"/>
    <cellStyle name="Normal 13 2 9 2 3" xfId="12163"/>
    <cellStyle name="Normal 13 2 9 2 4" xfId="15473"/>
    <cellStyle name="Normal 13 2 9 2 5" xfId="7938"/>
    <cellStyle name="Normal 13 2 9 3" xfId="8986"/>
    <cellStyle name="Normal 13 2 9 3 2" xfId="13211"/>
    <cellStyle name="Normal 13 2 9 4" xfId="11245"/>
    <cellStyle name="Normal 13 2 9 5" xfId="14555"/>
    <cellStyle name="Normal 13 2 9 6" xfId="5218"/>
    <cellStyle name="Normal 13 3" xfId="575"/>
    <cellStyle name="Normal 13 3 10" xfId="576"/>
    <cellStyle name="Normal 13 3 10 2" xfId="4260"/>
    <cellStyle name="Normal 13 3 10 2 2" xfId="8990"/>
    <cellStyle name="Normal 13 3 10 2 2 2" xfId="13215"/>
    <cellStyle name="Normal 13 3 10 2 3" xfId="12165"/>
    <cellStyle name="Normal 13 3 10 2 4" xfId="15475"/>
    <cellStyle name="Normal 13 3 10 2 5" xfId="7940"/>
    <cellStyle name="Normal 13 3 10 3" xfId="8989"/>
    <cellStyle name="Normal 13 3 10 3 2" xfId="13214"/>
    <cellStyle name="Normal 13 3 10 4" xfId="11247"/>
    <cellStyle name="Normal 13 3 10 5" xfId="14557"/>
    <cellStyle name="Normal 13 3 10 6" xfId="5220"/>
    <cellStyle name="Normal 13 3 11" xfId="4259"/>
    <cellStyle name="Normal 13 3 11 2" xfId="8991"/>
    <cellStyle name="Normal 13 3 11 2 2" xfId="13216"/>
    <cellStyle name="Normal 13 3 11 3" xfId="12164"/>
    <cellStyle name="Normal 13 3 11 4" xfId="15474"/>
    <cellStyle name="Normal 13 3 11 5" xfId="7939"/>
    <cellStyle name="Normal 13 3 12" xfId="8988"/>
    <cellStyle name="Normal 13 3 12 2" xfId="13213"/>
    <cellStyle name="Normal 13 3 13" xfId="11246"/>
    <cellStyle name="Normal 13 3 14" xfId="14556"/>
    <cellStyle name="Normal 13 3 15" xfId="5219"/>
    <cellStyle name="Normal 13 3 2" xfId="577"/>
    <cellStyle name="Normal 13 3 2 2" xfId="4261"/>
    <cellStyle name="Normal 13 3 2 2 2" xfId="8993"/>
    <cellStyle name="Normal 13 3 2 2 2 2" xfId="13218"/>
    <cellStyle name="Normal 13 3 2 2 3" xfId="12166"/>
    <cellStyle name="Normal 13 3 2 2 4" xfId="15476"/>
    <cellStyle name="Normal 13 3 2 2 5" xfId="7941"/>
    <cellStyle name="Normal 13 3 2 3" xfId="8992"/>
    <cellStyle name="Normal 13 3 2 3 2" xfId="13217"/>
    <cellStyle name="Normal 13 3 2 4" xfId="11248"/>
    <cellStyle name="Normal 13 3 2 5" xfId="14558"/>
    <cellStyle name="Normal 13 3 2 6" xfId="5221"/>
    <cellStyle name="Normal 13 3 3" xfId="578"/>
    <cellStyle name="Normal 13 3 3 2" xfId="4262"/>
    <cellStyle name="Normal 13 3 3 2 2" xfId="8995"/>
    <cellStyle name="Normal 13 3 3 2 2 2" xfId="13220"/>
    <cellStyle name="Normal 13 3 3 2 3" xfId="12167"/>
    <cellStyle name="Normal 13 3 3 2 4" xfId="15477"/>
    <cellStyle name="Normal 13 3 3 2 5" xfId="7942"/>
    <cellStyle name="Normal 13 3 3 3" xfId="8994"/>
    <cellStyle name="Normal 13 3 3 3 2" xfId="13219"/>
    <cellStyle name="Normal 13 3 3 4" xfId="11249"/>
    <cellStyle name="Normal 13 3 3 5" xfId="14559"/>
    <cellStyle name="Normal 13 3 3 6" xfId="5222"/>
    <cellStyle name="Normal 13 3 4" xfId="579"/>
    <cellStyle name="Normal 13 3 4 2" xfId="4263"/>
    <cellStyle name="Normal 13 3 4 2 2" xfId="8997"/>
    <cellStyle name="Normal 13 3 4 2 2 2" xfId="13222"/>
    <cellStyle name="Normal 13 3 4 2 3" xfId="12168"/>
    <cellStyle name="Normal 13 3 4 2 4" xfId="15478"/>
    <cellStyle name="Normal 13 3 4 2 5" xfId="7943"/>
    <cellStyle name="Normal 13 3 4 3" xfId="8996"/>
    <cellStyle name="Normal 13 3 4 3 2" xfId="13221"/>
    <cellStyle name="Normal 13 3 4 4" xfId="11250"/>
    <cellStyle name="Normal 13 3 4 5" xfId="14560"/>
    <cellStyle name="Normal 13 3 4 6" xfId="5223"/>
    <cellStyle name="Normal 13 3 5" xfId="580"/>
    <cellStyle name="Normal 13 3 5 2" xfId="4264"/>
    <cellStyle name="Normal 13 3 5 2 2" xfId="8999"/>
    <cellStyle name="Normal 13 3 5 2 2 2" xfId="13224"/>
    <cellStyle name="Normal 13 3 5 2 3" xfId="12169"/>
    <cellStyle name="Normal 13 3 5 2 4" xfId="15479"/>
    <cellStyle name="Normal 13 3 5 2 5" xfId="7944"/>
    <cellStyle name="Normal 13 3 5 3" xfId="8998"/>
    <cellStyle name="Normal 13 3 5 3 2" xfId="13223"/>
    <cellStyle name="Normal 13 3 5 4" xfId="11251"/>
    <cellStyle name="Normal 13 3 5 5" xfId="14561"/>
    <cellStyle name="Normal 13 3 5 6" xfId="5224"/>
    <cellStyle name="Normal 13 3 6" xfId="581"/>
    <cellStyle name="Normal 13 3 6 2" xfId="4265"/>
    <cellStyle name="Normal 13 3 6 2 2" xfId="9001"/>
    <cellStyle name="Normal 13 3 6 2 2 2" xfId="13226"/>
    <cellStyle name="Normal 13 3 6 2 3" xfId="12170"/>
    <cellStyle name="Normal 13 3 6 2 4" xfId="15480"/>
    <cellStyle name="Normal 13 3 6 2 5" xfId="7945"/>
    <cellStyle name="Normal 13 3 6 3" xfId="9000"/>
    <cellStyle name="Normal 13 3 6 3 2" xfId="13225"/>
    <cellStyle name="Normal 13 3 6 4" xfId="11252"/>
    <cellStyle name="Normal 13 3 6 5" xfId="14562"/>
    <cellStyle name="Normal 13 3 6 6" xfId="5225"/>
    <cellStyle name="Normal 13 3 7" xfId="582"/>
    <cellStyle name="Normal 13 3 7 2" xfId="4266"/>
    <cellStyle name="Normal 13 3 7 2 2" xfId="9003"/>
    <cellStyle name="Normal 13 3 7 2 2 2" xfId="13228"/>
    <cellStyle name="Normal 13 3 7 2 3" xfId="12171"/>
    <cellStyle name="Normal 13 3 7 2 4" xfId="15481"/>
    <cellStyle name="Normal 13 3 7 2 5" xfId="7946"/>
    <cellStyle name="Normal 13 3 7 3" xfId="9002"/>
    <cellStyle name="Normal 13 3 7 3 2" xfId="13227"/>
    <cellStyle name="Normal 13 3 7 4" xfId="11253"/>
    <cellStyle name="Normal 13 3 7 5" xfId="14563"/>
    <cellStyle name="Normal 13 3 7 6" xfId="5226"/>
    <cellStyle name="Normal 13 3 8" xfId="583"/>
    <cellStyle name="Normal 13 3 8 2" xfId="4267"/>
    <cellStyle name="Normal 13 3 8 2 2" xfId="9005"/>
    <cellStyle name="Normal 13 3 8 2 2 2" xfId="13230"/>
    <cellStyle name="Normal 13 3 8 2 3" xfId="12172"/>
    <cellStyle name="Normal 13 3 8 2 4" xfId="15482"/>
    <cellStyle name="Normal 13 3 8 2 5" xfId="7947"/>
    <cellStyle name="Normal 13 3 8 3" xfId="9004"/>
    <cellStyle name="Normal 13 3 8 3 2" xfId="13229"/>
    <cellStyle name="Normal 13 3 8 4" xfId="11254"/>
    <cellStyle name="Normal 13 3 8 5" xfId="14564"/>
    <cellStyle name="Normal 13 3 8 6" xfId="5227"/>
    <cellStyle name="Normal 13 3 9" xfId="584"/>
    <cellStyle name="Normal 13 3 9 2" xfId="4268"/>
    <cellStyle name="Normal 13 3 9 2 2" xfId="9007"/>
    <cellStyle name="Normal 13 3 9 2 2 2" xfId="13232"/>
    <cellStyle name="Normal 13 3 9 2 3" xfId="12173"/>
    <cellStyle name="Normal 13 3 9 2 4" xfId="15483"/>
    <cellStyle name="Normal 13 3 9 2 5" xfId="7948"/>
    <cellStyle name="Normal 13 3 9 3" xfId="9006"/>
    <cellStyle name="Normal 13 3 9 3 2" xfId="13231"/>
    <cellStyle name="Normal 13 3 9 4" xfId="11255"/>
    <cellStyle name="Normal 13 3 9 5" xfId="14565"/>
    <cellStyle name="Normal 13 3 9 6" xfId="5228"/>
    <cellStyle name="Normal 13 4" xfId="585"/>
    <cellStyle name="Normal 13 4 10" xfId="586"/>
    <cellStyle name="Normal 13 4 10 2" xfId="4270"/>
    <cellStyle name="Normal 13 4 10 2 2" xfId="9010"/>
    <cellStyle name="Normal 13 4 10 2 2 2" xfId="13235"/>
    <cellStyle name="Normal 13 4 10 2 3" xfId="12175"/>
    <cellStyle name="Normal 13 4 10 2 4" xfId="15485"/>
    <cellStyle name="Normal 13 4 10 2 5" xfId="7950"/>
    <cellStyle name="Normal 13 4 10 3" xfId="9009"/>
    <cellStyle name="Normal 13 4 10 3 2" xfId="13234"/>
    <cellStyle name="Normal 13 4 10 4" xfId="11257"/>
    <cellStyle name="Normal 13 4 10 5" xfId="14567"/>
    <cellStyle name="Normal 13 4 10 6" xfId="5230"/>
    <cellStyle name="Normal 13 4 11" xfId="4269"/>
    <cellStyle name="Normal 13 4 11 2" xfId="9011"/>
    <cellStyle name="Normal 13 4 11 2 2" xfId="13236"/>
    <cellStyle name="Normal 13 4 11 3" xfId="12174"/>
    <cellStyle name="Normal 13 4 11 4" xfId="15484"/>
    <cellStyle name="Normal 13 4 11 5" xfId="7949"/>
    <cellStyle name="Normal 13 4 12" xfId="9008"/>
    <cellStyle name="Normal 13 4 12 2" xfId="13233"/>
    <cellStyle name="Normal 13 4 13" xfId="11256"/>
    <cellStyle name="Normal 13 4 14" xfId="14566"/>
    <cellStyle name="Normal 13 4 15" xfId="5229"/>
    <cellStyle name="Normal 13 4 2" xfId="587"/>
    <cellStyle name="Normal 13 4 2 2" xfId="4271"/>
    <cellStyle name="Normal 13 4 2 2 2" xfId="9013"/>
    <cellStyle name="Normal 13 4 2 2 2 2" xfId="13238"/>
    <cellStyle name="Normal 13 4 2 2 3" xfId="12176"/>
    <cellStyle name="Normal 13 4 2 2 4" xfId="15486"/>
    <cellStyle name="Normal 13 4 2 2 5" xfId="7951"/>
    <cellStyle name="Normal 13 4 2 3" xfId="9012"/>
    <cellStyle name="Normal 13 4 2 3 2" xfId="13237"/>
    <cellStyle name="Normal 13 4 2 4" xfId="11258"/>
    <cellStyle name="Normal 13 4 2 5" xfId="14568"/>
    <cellStyle name="Normal 13 4 2 6" xfId="5231"/>
    <cellStyle name="Normal 13 4 3" xfId="588"/>
    <cellStyle name="Normal 13 4 3 2" xfId="4272"/>
    <cellStyle name="Normal 13 4 3 2 2" xfId="9015"/>
    <cellStyle name="Normal 13 4 3 2 2 2" xfId="13240"/>
    <cellStyle name="Normal 13 4 3 2 3" xfId="12177"/>
    <cellStyle name="Normal 13 4 3 2 4" xfId="15487"/>
    <cellStyle name="Normal 13 4 3 2 5" xfId="7952"/>
    <cellStyle name="Normal 13 4 3 3" xfId="9014"/>
    <cellStyle name="Normal 13 4 3 3 2" xfId="13239"/>
    <cellStyle name="Normal 13 4 3 4" xfId="11259"/>
    <cellStyle name="Normal 13 4 3 5" xfId="14569"/>
    <cellStyle name="Normal 13 4 3 6" xfId="5232"/>
    <cellStyle name="Normal 13 4 4" xfId="589"/>
    <cellStyle name="Normal 13 4 4 2" xfId="4273"/>
    <cellStyle name="Normal 13 4 4 2 2" xfId="9017"/>
    <cellStyle name="Normal 13 4 4 2 2 2" xfId="13242"/>
    <cellStyle name="Normal 13 4 4 2 3" xfId="12178"/>
    <cellStyle name="Normal 13 4 4 2 4" xfId="15488"/>
    <cellStyle name="Normal 13 4 4 2 5" xfId="7953"/>
    <cellStyle name="Normal 13 4 4 3" xfId="9016"/>
    <cellStyle name="Normal 13 4 4 3 2" xfId="13241"/>
    <cellStyle name="Normal 13 4 4 4" xfId="11260"/>
    <cellStyle name="Normal 13 4 4 5" xfId="14570"/>
    <cellStyle name="Normal 13 4 4 6" xfId="5233"/>
    <cellStyle name="Normal 13 4 5" xfId="590"/>
    <cellStyle name="Normal 13 4 5 2" xfId="4274"/>
    <cellStyle name="Normal 13 4 5 2 2" xfId="9019"/>
    <cellStyle name="Normal 13 4 5 2 2 2" xfId="13244"/>
    <cellStyle name="Normal 13 4 5 2 3" xfId="12179"/>
    <cellStyle name="Normal 13 4 5 2 4" xfId="15489"/>
    <cellStyle name="Normal 13 4 5 2 5" xfId="7954"/>
    <cellStyle name="Normal 13 4 5 3" xfId="9018"/>
    <cellStyle name="Normal 13 4 5 3 2" xfId="13243"/>
    <cellStyle name="Normal 13 4 5 4" xfId="11261"/>
    <cellStyle name="Normal 13 4 5 5" xfId="14571"/>
    <cellStyle name="Normal 13 4 5 6" xfId="5234"/>
    <cellStyle name="Normal 13 4 6" xfId="591"/>
    <cellStyle name="Normal 13 4 6 2" xfId="4275"/>
    <cellStyle name="Normal 13 4 6 2 2" xfId="9021"/>
    <cellStyle name="Normal 13 4 6 2 2 2" xfId="13246"/>
    <cellStyle name="Normal 13 4 6 2 3" xfId="12180"/>
    <cellStyle name="Normal 13 4 6 2 4" xfId="15490"/>
    <cellStyle name="Normal 13 4 6 2 5" xfId="7955"/>
    <cellStyle name="Normal 13 4 6 3" xfId="9020"/>
    <cellStyle name="Normal 13 4 6 3 2" xfId="13245"/>
    <cellStyle name="Normal 13 4 6 4" xfId="11262"/>
    <cellStyle name="Normal 13 4 6 5" xfId="14572"/>
    <cellStyle name="Normal 13 4 6 6" xfId="5235"/>
    <cellStyle name="Normal 13 4 7" xfId="592"/>
    <cellStyle name="Normal 13 4 7 2" xfId="4276"/>
    <cellStyle name="Normal 13 4 7 2 2" xfId="9023"/>
    <cellStyle name="Normal 13 4 7 2 2 2" xfId="13248"/>
    <cellStyle name="Normal 13 4 7 2 3" xfId="12181"/>
    <cellStyle name="Normal 13 4 7 2 4" xfId="15491"/>
    <cellStyle name="Normal 13 4 7 2 5" xfId="7956"/>
    <cellStyle name="Normal 13 4 7 3" xfId="9022"/>
    <cellStyle name="Normal 13 4 7 3 2" xfId="13247"/>
    <cellStyle name="Normal 13 4 7 4" xfId="11263"/>
    <cellStyle name="Normal 13 4 7 5" xfId="14573"/>
    <cellStyle name="Normal 13 4 7 6" xfId="5236"/>
    <cellStyle name="Normal 13 4 8" xfId="593"/>
    <cellStyle name="Normal 13 4 8 2" xfId="4277"/>
    <cellStyle name="Normal 13 4 8 2 2" xfId="9025"/>
    <cellStyle name="Normal 13 4 8 2 2 2" xfId="13250"/>
    <cellStyle name="Normal 13 4 8 2 3" xfId="12182"/>
    <cellStyle name="Normal 13 4 8 2 4" xfId="15492"/>
    <cellStyle name="Normal 13 4 8 2 5" xfId="7957"/>
    <cellStyle name="Normal 13 4 8 3" xfId="9024"/>
    <cellStyle name="Normal 13 4 8 3 2" xfId="13249"/>
    <cellStyle name="Normal 13 4 8 4" xfId="11264"/>
    <cellStyle name="Normal 13 4 8 5" xfId="14574"/>
    <cellStyle name="Normal 13 4 8 6" xfId="5237"/>
    <cellStyle name="Normal 13 4 9" xfId="594"/>
    <cellStyle name="Normal 13 4 9 2" xfId="4278"/>
    <cellStyle name="Normal 13 4 9 2 2" xfId="9027"/>
    <cellStyle name="Normal 13 4 9 2 2 2" xfId="13252"/>
    <cellStyle name="Normal 13 4 9 2 3" xfId="12183"/>
    <cellStyle name="Normal 13 4 9 2 4" xfId="15493"/>
    <cellStyle name="Normal 13 4 9 2 5" xfId="7958"/>
    <cellStyle name="Normal 13 4 9 3" xfId="9026"/>
    <cellStyle name="Normal 13 4 9 3 2" xfId="13251"/>
    <cellStyle name="Normal 13 4 9 4" xfId="11265"/>
    <cellStyle name="Normal 13 4 9 5" xfId="14575"/>
    <cellStyle name="Normal 13 4 9 6" xfId="5238"/>
    <cellStyle name="Normal 13 5" xfId="595"/>
    <cellStyle name="Normal 13 5 10" xfId="596"/>
    <cellStyle name="Normal 13 5 10 2" xfId="4280"/>
    <cellStyle name="Normal 13 5 10 2 2" xfId="9030"/>
    <cellStyle name="Normal 13 5 10 2 2 2" xfId="13255"/>
    <cellStyle name="Normal 13 5 10 2 3" xfId="12185"/>
    <cellStyle name="Normal 13 5 10 2 4" xfId="15495"/>
    <cellStyle name="Normal 13 5 10 2 5" xfId="7960"/>
    <cellStyle name="Normal 13 5 10 3" xfId="9029"/>
    <cellStyle name="Normal 13 5 10 3 2" xfId="13254"/>
    <cellStyle name="Normal 13 5 10 4" xfId="11267"/>
    <cellStyle name="Normal 13 5 10 5" xfId="14577"/>
    <cellStyle name="Normal 13 5 10 6" xfId="5240"/>
    <cellStyle name="Normal 13 5 11" xfId="4279"/>
    <cellStyle name="Normal 13 5 11 2" xfId="9031"/>
    <cellStyle name="Normal 13 5 11 2 2" xfId="13256"/>
    <cellStyle name="Normal 13 5 11 3" xfId="12184"/>
    <cellStyle name="Normal 13 5 11 4" xfId="15494"/>
    <cellStyle name="Normal 13 5 11 5" xfId="7959"/>
    <cellStyle name="Normal 13 5 12" xfId="9028"/>
    <cellStyle name="Normal 13 5 12 2" xfId="13253"/>
    <cellStyle name="Normal 13 5 13" xfId="11266"/>
    <cellStyle name="Normal 13 5 14" xfId="14576"/>
    <cellStyle name="Normal 13 5 15" xfId="5239"/>
    <cellStyle name="Normal 13 5 2" xfId="597"/>
    <cellStyle name="Normal 13 5 2 2" xfId="4281"/>
    <cellStyle name="Normal 13 5 2 2 2" xfId="9033"/>
    <cellStyle name="Normal 13 5 2 2 2 2" xfId="13258"/>
    <cellStyle name="Normal 13 5 2 2 3" xfId="12186"/>
    <cellStyle name="Normal 13 5 2 2 4" xfId="15496"/>
    <cellStyle name="Normal 13 5 2 2 5" xfId="7961"/>
    <cellStyle name="Normal 13 5 2 3" xfId="9032"/>
    <cellStyle name="Normal 13 5 2 3 2" xfId="13257"/>
    <cellStyle name="Normal 13 5 2 4" xfId="11268"/>
    <cellStyle name="Normal 13 5 2 5" xfId="14578"/>
    <cellStyle name="Normal 13 5 2 6" xfId="5241"/>
    <cellStyle name="Normal 13 5 3" xfId="598"/>
    <cellStyle name="Normal 13 5 3 2" xfId="4282"/>
    <cellStyle name="Normal 13 5 3 2 2" xfId="9035"/>
    <cellStyle name="Normal 13 5 3 2 2 2" xfId="13260"/>
    <cellStyle name="Normal 13 5 3 2 3" xfId="12187"/>
    <cellStyle name="Normal 13 5 3 2 4" xfId="15497"/>
    <cellStyle name="Normal 13 5 3 2 5" xfId="7962"/>
    <cellStyle name="Normal 13 5 3 3" xfId="9034"/>
    <cellStyle name="Normal 13 5 3 3 2" xfId="13259"/>
    <cellStyle name="Normal 13 5 3 4" xfId="11269"/>
    <cellStyle name="Normal 13 5 3 5" xfId="14579"/>
    <cellStyle name="Normal 13 5 3 6" xfId="5242"/>
    <cellStyle name="Normal 13 5 4" xfId="599"/>
    <cellStyle name="Normal 13 5 4 2" xfId="4283"/>
    <cellStyle name="Normal 13 5 4 2 2" xfId="9037"/>
    <cellStyle name="Normal 13 5 4 2 2 2" xfId="13262"/>
    <cellStyle name="Normal 13 5 4 2 3" xfId="12188"/>
    <cellStyle name="Normal 13 5 4 2 4" xfId="15498"/>
    <cellStyle name="Normal 13 5 4 2 5" xfId="7963"/>
    <cellStyle name="Normal 13 5 4 3" xfId="9036"/>
    <cellStyle name="Normal 13 5 4 3 2" xfId="13261"/>
    <cellStyle name="Normal 13 5 4 4" xfId="11270"/>
    <cellStyle name="Normal 13 5 4 5" xfId="14580"/>
    <cellStyle name="Normal 13 5 4 6" xfId="5243"/>
    <cellStyle name="Normal 13 5 5" xfId="600"/>
    <cellStyle name="Normal 13 5 5 2" xfId="4284"/>
    <cellStyle name="Normal 13 5 5 2 2" xfId="9039"/>
    <cellStyle name="Normal 13 5 5 2 2 2" xfId="13264"/>
    <cellStyle name="Normal 13 5 5 2 3" xfId="12189"/>
    <cellStyle name="Normal 13 5 5 2 4" xfId="15499"/>
    <cellStyle name="Normal 13 5 5 2 5" xfId="7964"/>
    <cellStyle name="Normal 13 5 5 3" xfId="9038"/>
    <cellStyle name="Normal 13 5 5 3 2" xfId="13263"/>
    <cellStyle name="Normal 13 5 5 4" xfId="11271"/>
    <cellStyle name="Normal 13 5 5 5" xfId="14581"/>
    <cellStyle name="Normal 13 5 5 6" xfId="5244"/>
    <cellStyle name="Normal 13 5 6" xfId="601"/>
    <cellStyle name="Normal 13 5 6 2" xfId="4285"/>
    <cellStyle name="Normal 13 5 6 2 2" xfId="9041"/>
    <cellStyle name="Normal 13 5 6 2 2 2" xfId="13266"/>
    <cellStyle name="Normal 13 5 6 2 3" xfId="12190"/>
    <cellStyle name="Normal 13 5 6 2 4" xfId="15500"/>
    <cellStyle name="Normal 13 5 6 2 5" xfId="7965"/>
    <cellStyle name="Normal 13 5 6 3" xfId="9040"/>
    <cellStyle name="Normal 13 5 6 3 2" xfId="13265"/>
    <cellStyle name="Normal 13 5 6 4" xfId="11272"/>
    <cellStyle name="Normal 13 5 6 5" xfId="14582"/>
    <cellStyle name="Normal 13 5 6 6" xfId="5245"/>
    <cellStyle name="Normal 13 5 7" xfId="602"/>
    <cellStyle name="Normal 13 5 7 2" xfId="4286"/>
    <cellStyle name="Normal 13 5 7 2 2" xfId="9043"/>
    <cellStyle name="Normal 13 5 7 2 2 2" xfId="13268"/>
    <cellStyle name="Normal 13 5 7 2 3" xfId="12191"/>
    <cellStyle name="Normal 13 5 7 2 4" xfId="15501"/>
    <cellStyle name="Normal 13 5 7 2 5" xfId="7966"/>
    <cellStyle name="Normal 13 5 7 3" xfId="9042"/>
    <cellStyle name="Normal 13 5 7 3 2" xfId="13267"/>
    <cellStyle name="Normal 13 5 7 4" xfId="11273"/>
    <cellStyle name="Normal 13 5 7 5" xfId="14583"/>
    <cellStyle name="Normal 13 5 7 6" xfId="5246"/>
    <cellStyle name="Normal 13 5 8" xfId="603"/>
    <cellStyle name="Normal 13 5 8 2" xfId="4287"/>
    <cellStyle name="Normal 13 5 8 2 2" xfId="9045"/>
    <cellStyle name="Normal 13 5 8 2 2 2" xfId="13270"/>
    <cellStyle name="Normal 13 5 8 2 3" xfId="12192"/>
    <cellStyle name="Normal 13 5 8 2 4" xfId="15502"/>
    <cellStyle name="Normal 13 5 8 2 5" xfId="7967"/>
    <cellStyle name="Normal 13 5 8 3" xfId="9044"/>
    <cellStyle name="Normal 13 5 8 3 2" xfId="13269"/>
    <cellStyle name="Normal 13 5 8 4" xfId="11274"/>
    <cellStyle name="Normal 13 5 8 5" xfId="14584"/>
    <cellStyle name="Normal 13 5 8 6" xfId="5247"/>
    <cellStyle name="Normal 13 5 9" xfId="604"/>
    <cellStyle name="Normal 13 5 9 2" xfId="4288"/>
    <cellStyle name="Normal 13 5 9 2 2" xfId="9047"/>
    <cellStyle name="Normal 13 5 9 2 2 2" xfId="13272"/>
    <cellStyle name="Normal 13 5 9 2 3" xfId="12193"/>
    <cellStyle name="Normal 13 5 9 2 4" xfId="15503"/>
    <cellStyle name="Normal 13 5 9 2 5" xfId="7968"/>
    <cellStyle name="Normal 13 5 9 3" xfId="9046"/>
    <cellStyle name="Normal 13 5 9 3 2" xfId="13271"/>
    <cellStyle name="Normal 13 5 9 4" xfId="11275"/>
    <cellStyle name="Normal 13 5 9 5" xfId="14585"/>
    <cellStyle name="Normal 13 5 9 6" xfId="5248"/>
    <cellStyle name="Normal 13 6" xfId="605"/>
    <cellStyle name="Normal 13 6 10" xfId="4289"/>
    <cellStyle name="Normal 13 6 10 2" xfId="9049"/>
    <cellStyle name="Normal 13 6 10 2 2" xfId="13274"/>
    <cellStyle name="Normal 13 6 10 3" xfId="12194"/>
    <cellStyle name="Normal 13 6 10 4" xfId="15504"/>
    <cellStyle name="Normal 13 6 10 5" xfId="7969"/>
    <cellStyle name="Normal 13 6 11" xfId="9048"/>
    <cellStyle name="Normal 13 6 11 2" xfId="13273"/>
    <cellStyle name="Normal 13 6 12" xfId="11276"/>
    <cellStyle name="Normal 13 6 13" xfId="14586"/>
    <cellStyle name="Normal 13 6 14" xfId="5249"/>
    <cellStyle name="Normal 13 6 2" xfId="606"/>
    <cellStyle name="Normal 13 6 2 2" xfId="4290"/>
    <cellStyle name="Normal 13 6 2 2 2" xfId="9051"/>
    <cellStyle name="Normal 13 6 2 2 2 2" xfId="13276"/>
    <cellStyle name="Normal 13 6 2 2 3" xfId="12195"/>
    <cellStyle name="Normal 13 6 2 2 4" xfId="15505"/>
    <cellStyle name="Normal 13 6 2 2 5" xfId="7970"/>
    <cellStyle name="Normal 13 6 2 3" xfId="9050"/>
    <cellStyle name="Normal 13 6 2 3 2" xfId="13275"/>
    <cellStyle name="Normal 13 6 2 4" xfId="11277"/>
    <cellStyle name="Normal 13 6 2 5" xfId="14587"/>
    <cellStyle name="Normal 13 6 2 6" xfId="5250"/>
    <cellStyle name="Normal 13 6 3" xfId="607"/>
    <cellStyle name="Normal 13 6 3 2" xfId="4291"/>
    <cellStyle name="Normal 13 6 3 2 2" xfId="9053"/>
    <cellStyle name="Normal 13 6 3 2 2 2" xfId="13278"/>
    <cellStyle name="Normal 13 6 3 2 3" xfId="12196"/>
    <cellStyle name="Normal 13 6 3 2 4" xfId="15506"/>
    <cellStyle name="Normal 13 6 3 2 5" xfId="7971"/>
    <cellStyle name="Normal 13 6 3 3" xfId="9052"/>
    <cellStyle name="Normal 13 6 3 3 2" xfId="13277"/>
    <cellStyle name="Normal 13 6 3 4" xfId="11278"/>
    <cellStyle name="Normal 13 6 3 5" xfId="14588"/>
    <cellStyle name="Normal 13 6 3 6" xfId="5251"/>
    <cellStyle name="Normal 13 6 4" xfId="608"/>
    <cellStyle name="Normal 13 6 4 2" xfId="4292"/>
    <cellStyle name="Normal 13 6 4 2 2" xfId="9055"/>
    <cellStyle name="Normal 13 6 4 2 2 2" xfId="13280"/>
    <cellStyle name="Normal 13 6 4 2 3" xfId="12197"/>
    <cellStyle name="Normal 13 6 4 2 4" xfId="15507"/>
    <cellStyle name="Normal 13 6 4 2 5" xfId="7972"/>
    <cellStyle name="Normal 13 6 4 3" xfId="9054"/>
    <cellStyle name="Normal 13 6 4 3 2" xfId="13279"/>
    <cellStyle name="Normal 13 6 4 4" xfId="11279"/>
    <cellStyle name="Normal 13 6 4 5" xfId="14589"/>
    <cellStyle name="Normal 13 6 4 6" xfId="5252"/>
    <cellStyle name="Normal 13 6 5" xfId="609"/>
    <cellStyle name="Normal 13 6 5 2" xfId="4293"/>
    <cellStyle name="Normal 13 6 5 2 2" xfId="9057"/>
    <cellStyle name="Normal 13 6 5 2 2 2" xfId="13282"/>
    <cellStyle name="Normal 13 6 5 2 3" xfId="12198"/>
    <cellStyle name="Normal 13 6 5 2 4" xfId="15508"/>
    <cellStyle name="Normal 13 6 5 2 5" xfId="7973"/>
    <cellStyle name="Normal 13 6 5 3" xfId="9056"/>
    <cellStyle name="Normal 13 6 5 3 2" xfId="13281"/>
    <cellStyle name="Normal 13 6 5 4" xfId="11280"/>
    <cellStyle name="Normal 13 6 5 5" xfId="14590"/>
    <cellStyle name="Normal 13 6 5 6" xfId="5253"/>
    <cellStyle name="Normal 13 6 6" xfId="610"/>
    <cellStyle name="Normal 13 6 6 2" xfId="4294"/>
    <cellStyle name="Normal 13 6 6 2 2" xfId="9059"/>
    <cellStyle name="Normal 13 6 6 2 2 2" xfId="13284"/>
    <cellStyle name="Normal 13 6 6 2 3" xfId="12199"/>
    <cellStyle name="Normal 13 6 6 2 4" xfId="15509"/>
    <cellStyle name="Normal 13 6 6 2 5" xfId="7974"/>
    <cellStyle name="Normal 13 6 6 3" xfId="9058"/>
    <cellStyle name="Normal 13 6 6 3 2" xfId="13283"/>
    <cellStyle name="Normal 13 6 6 4" xfId="11281"/>
    <cellStyle name="Normal 13 6 6 5" xfId="14591"/>
    <cellStyle name="Normal 13 6 6 6" xfId="5254"/>
    <cellStyle name="Normal 13 6 7" xfId="611"/>
    <cellStyle name="Normal 13 6 7 2" xfId="4295"/>
    <cellStyle name="Normal 13 6 7 2 2" xfId="9061"/>
    <cellStyle name="Normal 13 6 7 2 2 2" xfId="13286"/>
    <cellStyle name="Normal 13 6 7 2 3" xfId="12200"/>
    <cellStyle name="Normal 13 6 7 2 4" xfId="15510"/>
    <cellStyle name="Normal 13 6 7 2 5" xfId="7975"/>
    <cellStyle name="Normal 13 6 7 3" xfId="9060"/>
    <cellStyle name="Normal 13 6 7 3 2" xfId="13285"/>
    <cellStyle name="Normal 13 6 7 4" xfId="11282"/>
    <cellStyle name="Normal 13 6 7 5" xfId="14592"/>
    <cellStyle name="Normal 13 6 7 6" xfId="5255"/>
    <cellStyle name="Normal 13 6 8" xfId="612"/>
    <cellStyle name="Normal 13 6 8 2" xfId="4296"/>
    <cellStyle name="Normal 13 6 8 2 2" xfId="9063"/>
    <cellStyle name="Normal 13 6 8 2 2 2" xfId="13288"/>
    <cellStyle name="Normal 13 6 8 2 3" xfId="12201"/>
    <cellStyle name="Normal 13 6 8 2 4" xfId="15511"/>
    <cellStyle name="Normal 13 6 8 2 5" xfId="7976"/>
    <cellStyle name="Normal 13 6 8 3" xfId="9062"/>
    <cellStyle name="Normal 13 6 8 3 2" xfId="13287"/>
    <cellStyle name="Normal 13 6 8 4" xfId="11283"/>
    <cellStyle name="Normal 13 6 8 5" xfId="14593"/>
    <cellStyle name="Normal 13 6 8 6" xfId="5256"/>
    <cellStyle name="Normal 13 6 9" xfId="613"/>
    <cellStyle name="Normal 13 6 9 2" xfId="4297"/>
    <cellStyle name="Normal 13 6 9 2 2" xfId="9065"/>
    <cellStyle name="Normal 13 6 9 2 2 2" xfId="13290"/>
    <cellStyle name="Normal 13 6 9 2 3" xfId="12202"/>
    <cellStyle name="Normal 13 6 9 2 4" xfId="15512"/>
    <cellStyle name="Normal 13 6 9 2 5" xfId="7977"/>
    <cellStyle name="Normal 13 6 9 3" xfId="9064"/>
    <cellStyle name="Normal 13 6 9 3 2" xfId="13289"/>
    <cellStyle name="Normal 13 6 9 4" xfId="11284"/>
    <cellStyle name="Normal 13 6 9 5" xfId="14594"/>
    <cellStyle name="Normal 13 6 9 6" xfId="5257"/>
    <cellStyle name="Normal 13 7" xfId="614"/>
    <cellStyle name="Normal 13 7 10" xfId="4298"/>
    <cellStyle name="Normal 13 7 10 2" xfId="9067"/>
    <cellStyle name="Normal 13 7 10 2 2" xfId="13292"/>
    <cellStyle name="Normal 13 7 10 3" xfId="12203"/>
    <cellStyle name="Normal 13 7 10 4" xfId="15513"/>
    <cellStyle name="Normal 13 7 10 5" xfId="7978"/>
    <cellStyle name="Normal 13 7 11" xfId="9066"/>
    <cellStyle name="Normal 13 7 11 2" xfId="13291"/>
    <cellStyle name="Normal 13 7 12" xfId="11285"/>
    <cellStyle name="Normal 13 7 13" xfId="14595"/>
    <cellStyle name="Normal 13 7 14" xfId="5258"/>
    <cellStyle name="Normal 13 7 2" xfId="615"/>
    <cellStyle name="Normal 13 7 2 2" xfId="4299"/>
    <cellStyle name="Normal 13 7 2 2 2" xfId="9069"/>
    <cellStyle name="Normal 13 7 2 2 2 2" xfId="13294"/>
    <cellStyle name="Normal 13 7 2 2 3" xfId="12204"/>
    <cellStyle name="Normal 13 7 2 2 4" xfId="15514"/>
    <cellStyle name="Normal 13 7 2 2 5" xfId="7979"/>
    <cellStyle name="Normal 13 7 2 3" xfId="9068"/>
    <cellStyle name="Normal 13 7 2 3 2" xfId="13293"/>
    <cellStyle name="Normal 13 7 2 4" xfId="11286"/>
    <cellStyle name="Normal 13 7 2 5" xfId="14596"/>
    <cellStyle name="Normal 13 7 2 6" xfId="5259"/>
    <cellStyle name="Normal 13 7 3" xfId="616"/>
    <cellStyle name="Normal 13 7 3 2" xfId="4300"/>
    <cellStyle name="Normal 13 7 3 2 2" xfId="9071"/>
    <cellStyle name="Normal 13 7 3 2 2 2" xfId="13296"/>
    <cellStyle name="Normal 13 7 3 2 3" xfId="12205"/>
    <cellStyle name="Normal 13 7 3 2 4" xfId="15515"/>
    <cellStyle name="Normal 13 7 3 2 5" xfId="7980"/>
    <cellStyle name="Normal 13 7 3 3" xfId="9070"/>
    <cellStyle name="Normal 13 7 3 3 2" xfId="13295"/>
    <cellStyle name="Normal 13 7 3 4" xfId="11287"/>
    <cellStyle name="Normal 13 7 3 5" xfId="14597"/>
    <cellStyle name="Normal 13 7 3 6" xfId="5260"/>
    <cellStyle name="Normal 13 7 4" xfId="617"/>
    <cellStyle name="Normal 13 7 4 2" xfId="4301"/>
    <cellStyle name="Normal 13 7 4 2 2" xfId="9073"/>
    <cellStyle name="Normal 13 7 4 2 2 2" xfId="13298"/>
    <cellStyle name="Normal 13 7 4 2 3" xfId="12206"/>
    <cellStyle name="Normal 13 7 4 2 4" xfId="15516"/>
    <cellStyle name="Normal 13 7 4 2 5" xfId="7981"/>
    <cellStyle name="Normal 13 7 4 3" xfId="9072"/>
    <cellStyle name="Normal 13 7 4 3 2" xfId="13297"/>
    <cellStyle name="Normal 13 7 4 4" xfId="11288"/>
    <cellStyle name="Normal 13 7 4 5" xfId="14598"/>
    <cellStyle name="Normal 13 7 4 6" xfId="5261"/>
    <cellStyle name="Normal 13 7 5" xfId="618"/>
    <cellStyle name="Normal 13 7 5 2" xfId="4302"/>
    <cellStyle name="Normal 13 7 5 2 2" xfId="9075"/>
    <cellStyle name="Normal 13 7 5 2 2 2" xfId="13300"/>
    <cellStyle name="Normal 13 7 5 2 3" xfId="12207"/>
    <cellStyle name="Normal 13 7 5 2 4" xfId="15517"/>
    <cellStyle name="Normal 13 7 5 2 5" xfId="7982"/>
    <cellStyle name="Normal 13 7 5 3" xfId="9074"/>
    <cellStyle name="Normal 13 7 5 3 2" xfId="13299"/>
    <cellStyle name="Normal 13 7 5 4" xfId="11289"/>
    <cellStyle name="Normal 13 7 5 5" xfId="14599"/>
    <cellStyle name="Normal 13 7 5 6" xfId="5262"/>
    <cellStyle name="Normal 13 7 6" xfId="619"/>
    <cellStyle name="Normal 13 7 6 2" xfId="4303"/>
    <cellStyle name="Normal 13 7 6 2 2" xfId="9077"/>
    <cellStyle name="Normal 13 7 6 2 2 2" xfId="13302"/>
    <cellStyle name="Normal 13 7 6 2 3" xfId="12208"/>
    <cellStyle name="Normal 13 7 6 2 4" xfId="15518"/>
    <cellStyle name="Normal 13 7 6 2 5" xfId="7983"/>
    <cellStyle name="Normal 13 7 6 3" xfId="9076"/>
    <cellStyle name="Normal 13 7 6 3 2" xfId="13301"/>
    <cellStyle name="Normal 13 7 6 4" xfId="11290"/>
    <cellStyle name="Normal 13 7 6 5" xfId="14600"/>
    <cellStyle name="Normal 13 7 6 6" xfId="5263"/>
    <cellStyle name="Normal 13 7 7" xfId="620"/>
    <cellStyle name="Normal 13 7 7 2" xfId="4304"/>
    <cellStyle name="Normal 13 7 7 2 2" xfId="9079"/>
    <cellStyle name="Normal 13 7 7 2 2 2" xfId="13304"/>
    <cellStyle name="Normal 13 7 7 2 3" xfId="12209"/>
    <cellStyle name="Normal 13 7 7 2 4" xfId="15519"/>
    <cellStyle name="Normal 13 7 7 2 5" xfId="7984"/>
    <cellStyle name="Normal 13 7 7 3" xfId="9078"/>
    <cellStyle name="Normal 13 7 7 3 2" xfId="13303"/>
    <cellStyle name="Normal 13 7 7 4" xfId="11291"/>
    <cellStyle name="Normal 13 7 7 5" xfId="14601"/>
    <cellStyle name="Normal 13 7 7 6" xfId="5264"/>
    <cellStyle name="Normal 13 7 8" xfId="621"/>
    <cellStyle name="Normal 13 7 8 2" xfId="4305"/>
    <cellStyle name="Normal 13 7 8 2 2" xfId="9081"/>
    <cellStyle name="Normal 13 7 8 2 2 2" xfId="13306"/>
    <cellStyle name="Normal 13 7 8 2 3" xfId="12210"/>
    <cellStyle name="Normal 13 7 8 2 4" xfId="15520"/>
    <cellStyle name="Normal 13 7 8 2 5" xfId="7985"/>
    <cellStyle name="Normal 13 7 8 3" xfId="9080"/>
    <cellStyle name="Normal 13 7 8 3 2" xfId="13305"/>
    <cellStyle name="Normal 13 7 8 4" xfId="11292"/>
    <cellStyle name="Normal 13 7 8 5" xfId="14602"/>
    <cellStyle name="Normal 13 7 8 6" xfId="5265"/>
    <cellStyle name="Normal 13 7 9" xfId="622"/>
    <cellStyle name="Normal 13 7 9 2" xfId="4306"/>
    <cellStyle name="Normal 13 7 9 2 2" xfId="9083"/>
    <cellStyle name="Normal 13 7 9 2 2 2" xfId="13308"/>
    <cellStyle name="Normal 13 7 9 2 3" xfId="12211"/>
    <cellStyle name="Normal 13 7 9 2 4" xfId="15521"/>
    <cellStyle name="Normal 13 7 9 2 5" xfId="7986"/>
    <cellStyle name="Normal 13 7 9 3" xfId="9082"/>
    <cellStyle name="Normal 13 7 9 3 2" xfId="13307"/>
    <cellStyle name="Normal 13 7 9 4" xfId="11293"/>
    <cellStyle name="Normal 13 7 9 5" xfId="14603"/>
    <cellStyle name="Normal 13 7 9 6" xfId="5266"/>
    <cellStyle name="Normal 13 8" xfId="623"/>
    <cellStyle name="Normal 13 8 2" xfId="4307"/>
    <cellStyle name="Normal 13 8 2 2" xfId="9085"/>
    <cellStyle name="Normal 13 8 2 2 2" xfId="13310"/>
    <cellStyle name="Normal 13 8 2 3" xfId="12212"/>
    <cellStyle name="Normal 13 8 2 4" xfId="15522"/>
    <cellStyle name="Normal 13 8 2 5" xfId="7987"/>
    <cellStyle name="Normal 13 8 3" xfId="9084"/>
    <cellStyle name="Normal 13 8 3 2" xfId="13309"/>
    <cellStyle name="Normal 13 8 4" xfId="11294"/>
    <cellStyle name="Normal 13 8 5" xfId="14604"/>
    <cellStyle name="Normal 13 8 6" xfId="5267"/>
    <cellStyle name="Normal 13 9" xfId="624"/>
    <cellStyle name="Normal 13 9 2" xfId="4308"/>
    <cellStyle name="Normal 13 9 2 2" xfId="9087"/>
    <cellStyle name="Normal 13 9 2 2 2" xfId="13312"/>
    <cellStyle name="Normal 13 9 2 3" xfId="12213"/>
    <cellStyle name="Normal 13 9 2 4" xfId="15523"/>
    <cellStyle name="Normal 13 9 2 5" xfId="7988"/>
    <cellStyle name="Normal 13 9 3" xfId="9086"/>
    <cellStyle name="Normal 13 9 3 2" xfId="13311"/>
    <cellStyle name="Normal 13 9 4" xfId="11295"/>
    <cellStyle name="Normal 13 9 5" xfId="14605"/>
    <cellStyle name="Normal 13 9 6" xfId="5268"/>
    <cellStyle name="Normal 14" xfId="625"/>
    <cellStyle name="Normal 14 10" xfId="5269"/>
    <cellStyle name="Normal 14 2" xfId="626"/>
    <cellStyle name="Normal 14 2 10" xfId="627"/>
    <cellStyle name="Normal 14 2 10 2" xfId="4310"/>
    <cellStyle name="Normal 14 2 10 2 2" xfId="9090"/>
    <cellStyle name="Normal 14 2 10 2 2 2" xfId="13315"/>
    <cellStyle name="Normal 14 2 10 2 3" xfId="12215"/>
    <cellStyle name="Normal 14 2 10 2 4" xfId="15525"/>
    <cellStyle name="Normal 14 2 10 2 5" xfId="7990"/>
    <cellStyle name="Normal 14 2 10 3" xfId="9089"/>
    <cellStyle name="Normal 14 2 10 3 2" xfId="13314"/>
    <cellStyle name="Normal 14 2 10 4" xfId="11297"/>
    <cellStyle name="Normal 14 2 10 5" xfId="14607"/>
    <cellStyle name="Normal 14 2 10 6" xfId="5271"/>
    <cellStyle name="Normal 14 2 11" xfId="4309"/>
    <cellStyle name="Normal 14 2 11 2" xfId="9091"/>
    <cellStyle name="Normal 14 2 11 2 2" xfId="13316"/>
    <cellStyle name="Normal 14 2 11 3" xfId="12214"/>
    <cellStyle name="Normal 14 2 11 4" xfId="15524"/>
    <cellStyle name="Normal 14 2 11 5" xfId="7989"/>
    <cellStyle name="Normal 14 2 12" xfId="9088"/>
    <cellStyle name="Normal 14 2 12 2" xfId="13313"/>
    <cellStyle name="Normal 14 2 13" xfId="11296"/>
    <cellStyle name="Normal 14 2 14" xfId="14606"/>
    <cellStyle name="Normal 14 2 15" xfId="5270"/>
    <cellStyle name="Normal 14 2 2" xfId="628"/>
    <cellStyle name="Normal 14 2 2 2" xfId="4311"/>
    <cellStyle name="Normal 14 2 2 2 2" xfId="9093"/>
    <cellStyle name="Normal 14 2 2 2 2 2" xfId="13318"/>
    <cellStyle name="Normal 14 2 2 2 3" xfId="12216"/>
    <cellStyle name="Normal 14 2 2 2 4" xfId="15526"/>
    <cellStyle name="Normal 14 2 2 2 5" xfId="7991"/>
    <cellStyle name="Normal 14 2 2 3" xfId="9092"/>
    <cellStyle name="Normal 14 2 2 3 2" xfId="13317"/>
    <cellStyle name="Normal 14 2 2 4" xfId="11298"/>
    <cellStyle name="Normal 14 2 2 5" xfId="14608"/>
    <cellStyle name="Normal 14 2 2 6" xfId="5272"/>
    <cellStyle name="Normal 14 2 3" xfId="629"/>
    <cellStyle name="Normal 14 2 3 2" xfId="4312"/>
    <cellStyle name="Normal 14 2 3 2 2" xfId="9095"/>
    <cellStyle name="Normal 14 2 3 2 2 2" xfId="13320"/>
    <cellStyle name="Normal 14 2 3 2 3" xfId="12217"/>
    <cellStyle name="Normal 14 2 3 2 4" xfId="15527"/>
    <cellStyle name="Normal 14 2 3 2 5" xfId="7992"/>
    <cellStyle name="Normal 14 2 3 3" xfId="9094"/>
    <cellStyle name="Normal 14 2 3 3 2" xfId="13319"/>
    <cellStyle name="Normal 14 2 3 4" xfId="11299"/>
    <cellStyle name="Normal 14 2 3 5" xfId="14609"/>
    <cellStyle name="Normal 14 2 3 6" xfId="5273"/>
    <cellStyle name="Normal 14 2 4" xfId="630"/>
    <cellStyle name="Normal 14 2 4 2" xfId="4313"/>
    <cellStyle name="Normal 14 2 4 2 2" xfId="9097"/>
    <cellStyle name="Normal 14 2 4 2 2 2" xfId="13322"/>
    <cellStyle name="Normal 14 2 4 2 3" xfId="12218"/>
    <cellStyle name="Normal 14 2 4 2 4" xfId="15528"/>
    <cellStyle name="Normal 14 2 4 2 5" xfId="7993"/>
    <cellStyle name="Normal 14 2 4 3" xfId="9096"/>
    <cellStyle name="Normal 14 2 4 3 2" xfId="13321"/>
    <cellStyle name="Normal 14 2 4 4" xfId="11300"/>
    <cellStyle name="Normal 14 2 4 5" xfId="14610"/>
    <cellStyle name="Normal 14 2 4 6" xfId="5274"/>
    <cellStyle name="Normal 14 2 5" xfId="631"/>
    <cellStyle name="Normal 14 2 5 2" xfId="4314"/>
    <cellStyle name="Normal 14 2 5 2 2" xfId="9099"/>
    <cellStyle name="Normal 14 2 5 2 2 2" xfId="13324"/>
    <cellStyle name="Normal 14 2 5 2 3" xfId="12219"/>
    <cellStyle name="Normal 14 2 5 2 4" xfId="15529"/>
    <cellStyle name="Normal 14 2 5 2 5" xfId="7994"/>
    <cellStyle name="Normal 14 2 5 3" xfId="9098"/>
    <cellStyle name="Normal 14 2 5 3 2" xfId="13323"/>
    <cellStyle name="Normal 14 2 5 4" xfId="11301"/>
    <cellStyle name="Normal 14 2 5 5" xfId="14611"/>
    <cellStyle name="Normal 14 2 5 6" xfId="5275"/>
    <cellStyle name="Normal 14 2 6" xfId="632"/>
    <cellStyle name="Normal 14 2 6 2" xfId="4315"/>
    <cellStyle name="Normal 14 2 6 2 2" xfId="9101"/>
    <cellStyle name="Normal 14 2 6 2 2 2" xfId="13326"/>
    <cellStyle name="Normal 14 2 6 2 3" xfId="12220"/>
    <cellStyle name="Normal 14 2 6 2 4" xfId="15530"/>
    <cellStyle name="Normal 14 2 6 2 5" xfId="7995"/>
    <cellStyle name="Normal 14 2 6 3" xfId="9100"/>
    <cellStyle name="Normal 14 2 6 3 2" xfId="13325"/>
    <cellStyle name="Normal 14 2 6 4" xfId="11302"/>
    <cellStyle name="Normal 14 2 6 5" xfId="14612"/>
    <cellStyle name="Normal 14 2 6 6" xfId="5276"/>
    <cellStyle name="Normal 14 2 7" xfId="633"/>
    <cellStyle name="Normal 14 2 7 2" xfId="4316"/>
    <cellStyle name="Normal 14 2 7 2 2" xfId="9103"/>
    <cellStyle name="Normal 14 2 7 2 2 2" xfId="13328"/>
    <cellStyle name="Normal 14 2 7 2 3" xfId="12221"/>
    <cellStyle name="Normal 14 2 7 2 4" xfId="15531"/>
    <cellStyle name="Normal 14 2 7 2 5" xfId="7996"/>
    <cellStyle name="Normal 14 2 7 3" xfId="9102"/>
    <cellStyle name="Normal 14 2 7 3 2" xfId="13327"/>
    <cellStyle name="Normal 14 2 7 4" xfId="11303"/>
    <cellStyle name="Normal 14 2 7 5" xfId="14613"/>
    <cellStyle name="Normal 14 2 7 6" xfId="5277"/>
    <cellStyle name="Normal 14 2 8" xfId="634"/>
    <cellStyle name="Normal 14 2 8 2" xfId="4317"/>
    <cellStyle name="Normal 14 2 8 2 2" xfId="9105"/>
    <cellStyle name="Normal 14 2 8 2 2 2" xfId="13330"/>
    <cellStyle name="Normal 14 2 8 2 3" xfId="12222"/>
    <cellStyle name="Normal 14 2 8 2 4" xfId="15532"/>
    <cellStyle name="Normal 14 2 8 2 5" xfId="7997"/>
    <cellStyle name="Normal 14 2 8 3" xfId="9104"/>
    <cellStyle name="Normal 14 2 8 3 2" xfId="13329"/>
    <cellStyle name="Normal 14 2 8 4" xfId="11304"/>
    <cellStyle name="Normal 14 2 8 5" xfId="14614"/>
    <cellStyle name="Normal 14 2 8 6" xfId="5278"/>
    <cellStyle name="Normal 14 2 9" xfId="635"/>
    <cellStyle name="Normal 14 2 9 2" xfId="4318"/>
    <cellStyle name="Normal 14 2 9 2 2" xfId="9107"/>
    <cellStyle name="Normal 14 2 9 2 2 2" xfId="13332"/>
    <cellStyle name="Normal 14 2 9 2 3" xfId="12223"/>
    <cellStyle name="Normal 14 2 9 2 4" xfId="15533"/>
    <cellStyle name="Normal 14 2 9 2 5" xfId="7998"/>
    <cellStyle name="Normal 14 2 9 3" xfId="9106"/>
    <cellStyle name="Normal 14 2 9 3 2" xfId="13331"/>
    <cellStyle name="Normal 14 2 9 4" xfId="11305"/>
    <cellStyle name="Normal 14 2 9 5" xfId="14615"/>
    <cellStyle name="Normal 14 2 9 6" xfId="5279"/>
    <cellStyle name="Normal 14 3" xfId="636"/>
    <cellStyle name="Normal 14 3 10" xfId="637"/>
    <cellStyle name="Normal 14 3 10 2" xfId="4320"/>
    <cellStyle name="Normal 14 3 10 2 2" xfId="9110"/>
    <cellStyle name="Normal 14 3 10 2 2 2" xfId="13335"/>
    <cellStyle name="Normal 14 3 10 2 3" xfId="12225"/>
    <cellStyle name="Normal 14 3 10 2 4" xfId="15535"/>
    <cellStyle name="Normal 14 3 10 2 5" xfId="8000"/>
    <cellStyle name="Normal 14 3 10 3" xfId="9109"/>
    <cellStyle name="Normal 14 3 10 3 2" xfId="13334"/>
    <cellStyle name="Normal 14 3 10 4" xfId="11307"/>
    <cellStyle name="Normal 14 3 10 5" xfId="14617"/>
    <cellStyle name="Normal 14 3 10 6" xfId="5281"/>
    <cellStyle name="Normal 14 3 11" xfId="4319"/>
    <cellStyle name="Normal 14 3 11 2" xfId="9111"/>
    <cellStyle name="Normal 14 3 11 2 2" xfId="13336"/>
    <cellStyle name="Normal 14 3 11 3" xfId="12224"/>
    <cellStyle name="Normal 14 3 11 4" xfId="15534"/>
    <cellStyle name="Normal 14 3 11 5" xfId="7999"/>
    <cellStyle name="Normal 14 3 12" xfId="9108"/>
    <cellStyle name="Normal 14 3 12 2" xfId="13333"/>
    <cellStyle name="Normal 14 3 13" xfId="11306"/>
    <cellStyle name="Normal 14 3 14" xfId="14616"/>
    <cellStyle name="Normal 14 3 15" xfId="5280"/>
    <cellStyle name="Normal 14 3 2" xfId="638"/>
    <cellStyle name="Normal 14 3 2 2" xfId="4321"/>
    <cellStyle name="Normal 14 3 2 2 2" xfId="9113"/>
    <cellStyle name="Normal 14 3 2 2 2 2" xfId="13338"/>
    <cellStyle name="Normal 14 3 2 2 3" xfId="12226"/>
    <cellStyle name="Normal 14 3 2 2 4" xfId="15536"/>
    <cellStyle name="Normal 14 3 2 2 5" xfId="8001"/>
    <cellStyle name="Normal 14 3 2 3" xfId="9112"/>
    <cellStyle name="Normal 14 3 2 3 2" xfId="13337"/>
    <cellStyle name="Normal 14 3 2 4" xfId="11308"/>
    <cellStyle name="Normal 14 3 2 5" xfId="14618"/>
    <cellStyle name="Normal 14 3 2 6" xfId="5282"/>
    <cellStyle name="Normal 14 3 3" xfId="639"/>
    <cellStyle name="Normal 14 3 3 2" xfId="4322"/>
    <cellStyle name="Normal 14 3 3 2 2" xfId="9115"/>
    <cellStyle name="Normal 14 3 3 2 2 2" xfId="13340"/>
    <cellStyle name="Normal 14 3 3 2 3" xfId="12227"/>
    <cellStyle name="Normal 14 3 3 2 4" xfId="15537"/>
    <cellStyle name="Normal 14 3 3 2 5" xfId="8002"/>
    <cellStyle name="Normal 14 3 3 3" xfId="9114"/>
    <cellStyle name="Normal 14 3 3 3 2" xfId="13339"/>
    <cellStyle name="Normal 14 3 3 4" xfId="11309"/>
    <cellStyle name="Normal 14 3 3 5" xfId="14619"/>
    <cellStyle name="Normal 14 3 3 6" xfId="5283"/>
    <cellStyle name="Normal 14 3 4" xfId="640"/>
    <cellStyle name="Normal 14 3 4 2" xfId="4323"/>
    <cellStyle name="Normal 14 3 4 2 2" xfId="9117"/>
    <cellStyle name="Normal 14 3 4 2 2 2" xfId="13342"/>
    <cellStyle name="Normal 14 3 4 2 3" xfId="12228"/>
    <cellStyle name="Normal 14 3 4 2 4" xfId="15538"/>
    <cellStyle name="Normal 14 3 4 2 5" xfId="8003"/>
    <cellStyle name="Normal 14 3 4 3" xfId="9116"/>
    <cellStyle name="Normal 14 3 4 3 2" xfId="13341"/>
    <cellStyle name="Normal 14 3 4 4" xfId="11310"/>
    <cellStyle name="Normal 14 3 4 5" xfId="14620"/>
    <cellStyle name="Normal 14 3 4 6" xfId="5284"/>
    <cellStyle name="Normal 14 3 5" xfId="641"/>
    <cellStyle name="Normal 14 3 5 2" xfId="4324"/>
    <cellStyle name="Normal 14 3 5 2 2" xfId="9119"/>
    <cellStyle name="Normal 14 3 5 2 2 2" xfId="13344"/>
    <cellStyle name="Normal 14 3 5 2 3" xfId="12229"/>
    <cellStyle name="Normal 14 3 5 2 4" xfId="15539"/>
    <cellStyle name="Normal 14 3 5 2 5" xfId="8004"/>
    <cellStyle name="Normal 14 3 5 3" xfId="9118"/>
    <cellStyle name="Normal 14 3 5 3 2" xfId="13343"/>
    <cellStyle name="Normal 14 3 5 4" xfId="11311"/>
    <cellStyle name="Normal 14 3 5 5" xfId="14621"/>
    <cellStyle name="Normal 14 3 5 6" xfId="5285"/>
    <cellStyle name="Normal 14 3 6" xfId="642"/>
    <cellStyle name="Normal 14 3 6 2" xfId="4325"/>
    <cellStyle name="Normal 14 3 6 2 2" xfId="9121"/>
    <cellStyle name="Normal 14 3 6 2 2 2" xfId="13346"/>
    <cellStyle name="Normal 14 3 6 2 3" xfId="12230"/>
    <cellStyle name="Normal 14 3 6 2 4" xfId="15540"/>
    <cellStyle name="Normal 14 3 6 2 5" xfId="8005"/>
    <cellStyle name="Normal 14 3 6 3" xfId="9120"/>
    <cellStyle name="Normal 14 3 6 3 2" xfId="13345"/>
    <cellStyle name="Normal 14 3 6 4" xfId="11312"/>
    <cellStyle name="Normal 14 3 6 5" xfId="14622"/>
    <cellStyle name="Normal 14 3 6 6" xfId="5286"/>
    <cellStyle name="Normal 14 3 7" xfId="643"/>
    <cellStyle name="Normal 14 3 7 2" xfId="4326"/>
    <cellStyle name="Normal 14 3 7 2 2" xfId="9123"/>
    <cellStyle name="Normal 14 3 7 2 2 2" xfId="13348"/>
    <cellStyle name="Normal 14 3 7 2 3" xfId="12231"/>
    <cellStyle name="Normal 14 3 7 2 4" xfId="15541"/>
    <cellStyle name="Normal 14 3 7 2 5" xfId="8006"/>
    <cellStyle name="Normal 14 3 7 3" xfId="9122"/>
    <cellStyle name="Normal 14 3 7 3 2" xfId="13347"/>
    <cellStyle name="Normal 14 3 7 4" xfId="11313"/>
    <cellStyle name="Normal 14 3 7 5" xfId="14623"/>
    <cellStyle name="Normal 14 3 7 6" xfId="5287"/>
    <cellStyle name="Normal 14 3 8" xfId="644"/>
    <cellStyle name="Normal 14 3 8 2" xfId="4327"/>
    <cellStyle name="Normal 14 3 8 2 2" xfId="9125"/>
    <cellStyle name="Normal 14 3 8 2 2 2" xfId="13350"/>
    <cellStyle name="Normal 14 3 8 2 3" xfId="12232"/>
    <cellStyle name="Normal 14 3 8 2 4" xfId="15542"/>
    <cellStyle name="Normal 14 3 8 2 5" xfId="8007"/>
    <cellStyle name="Normal 14 3 8 3" xfId="9124"/>
    <cellStyle name="Normal 14 3 8 3 2" xfId="13349"/>
    <cellStyle name="Normal 14 3 8 4" xfId="11314"/>
    <cellStyle name="Normal 14 3 8 5" xfId="14624"/>
    <cellStyle name="Normal 14 3 8 6" xfId="5288"/>
    <cellStyle name="Normal 14 3 9" xfId="645"/>
    <cellStyle name="Normal 14 3 9 2" xfId="4328"/>
    <cellStyle name="Normal 14 3 9 2 2" xfId="9127"/>
    <cellStyle name="Normal 14 3 9 2 2 2" xfId="13352"/>
    <cellStyle name="Normal 14 3 9 2 3" xfId="12233"/>
    <cellStyle name="Normal 14 3 9 2 4" xfId="15543"/>
    <cellStyle name="Normal 14 3 9 2 5" xfId="8008"/>
    <cellStyle name="Normal 14 3 9 3" xfId="9126"/>
    <cellStyle name="Normal 14 3 9 3 2" xfId="13351"/>
    <cellStyle name="Normal 14 3 9 4" xfId="11315"/>
    <cellStyle name="Normal 14 3 9 5" xfId="14625"/>
    <cellStyle name="Normal 14 3 9 6" xfId="5289"/>
    <cellStyle name="Normal 14 4" xfId="646"/>
    <cellStyle name="Normal 14 4 10" xfId="647"/>
    <cellStyle name="Normal 14 4 10 2" xfId="4330"/>
    <cellStyle name="Normal 14 4 10 2 2" xfId="9130"/>
    <cellStyle name="Normal 14 4 10 2 2 2" xfId="13355"/>
    <cellStyle name="Normal 14 4 10 2 3" xfId="12235"/>
    <cellStyle name="Normal 14 4 10 2 4" xfId="15545"/>
    <cellStyle name="Normal 14 4 10 2 5" xfId="8010"/>
    <cellStyle name="Normal 14 4 10 3" xfId="9129"/>
    <cellStyle name="Normal 14 4 10 3 2" xfId="13354"/>
    <cellStyle name="Normal 14 4 10 4" xfId="11317"/>
    <cellStyle name="Normal 14 4 10 5" xfId="14627"/>
    <cellStyle name="Normal 14 4 10 6" xfId="5291"/>
    <cellStyle name="Normal 14 4 11" xfId="4329"/>
    <cellStyle name="Normal 14 4 11 2" xfId="9131"/>
    <cellStyle name="Normal 14 4 11 2 2" xfId="13356"/>
    <cellStyle name="Normal 14 4 11 3" xfId="12234"/>
    <cellStyle name="Normal 14 4 11 4" xfId="15544"/>
    <cellStyle name="Normal 14 4 11 5" xfId="8009"/>
    <cellStyle name="Normal 14 4 12" xfId="9128"/>
    <cellStyle name="Normal 14 4 12 2" xfId="13353"/>
    <cellStyle name="Normal 14 4 13" xfId="11316"/>
    <cellStyle name="Normal 14 4 14" xfId="14626"/>
    <cellStyle name="Normal 14 4 15" xfId="5290"/>
    <cellStyle name="Normal 14 4 2" xfId="648"/>
    <cellStyle name="Normal 14 4 2 2" xfId="4331"/>
    <cellStyle name="Normal 14 4 2 2 2" xfId="9133"/>
    <cellStyle name="Normal 14 4 2 2 2 2" xfId="13358"/>
    <cellStyle name="Normal 14 4 2 2 3" xfId="12236"/>
    <cellStyle name="Normal 14 4 2 2 4" xfId="15546"/>
    <cellStyle name="Normal 14 4 2 2 5" xfId="8011"/>
    <cellStyle name="Normal 14 4 2 3" xfId="9132"/>
    <cellStyle name="Normal 14 4 2 3 2" xfId="13357"/>
    <cellStyle name="Normal 14 4 2 4" xfId="11318"/>
    <cellStyle name="Normal 14 4 2 5" xfId="14628"/>
    <cellStyle name="Normal 14 4 2 6" xfId="5292"/>
    <cellStyle name="Normal 14 4 3" xfId="649"/>
    <cellStyle name="Normal 14 4 3 2" xfId="4332"/>
    <cellStyle name="Normal 14 4 3 2 2" xfId="9135"/>
    <cellStyle name="Normal 14 4 3 2 2 2" xfId="13360"/>
    <cellStyle name="Normal 14 4 3 2 3" xfId="12237"/>
    <cellStyle name="Normal 14 4 3 2 4" xfId="15547"/>
    <cellStyle name="Normal 14 4 3 2 5" xfId="8012"/>
    <cellStyle name="Normal 14 4 3 3" xfId="9134"/>
    <cellStyle name="Normal 14 4 3 3 2" xfId="13359"/>
    <cellStyle name="Normal 14 4 3 4" xfId="11319"/>
    <cellStyle name="Normal 14 4 3 5" xfId="14629"/>
    <cellStyle name="Normal 14 4 3 6" xfId="5293"/>
    <cellStyle name="Normal 14 4 4" xfId="650"/>
    <cellStyle name="Normal 14 4 4 2" xfId="4333"/>
    <cellStyle name="Normal 14 4 4 2 2" xfId="9137"/>
    <cellStyle name="Normal 14 4 4 2 2 2" xfId="13362"/>
    <cellStyle name="Normal 14 4 4 2 3" xfId="12238"/>
    <cellStyle name="Normal 14 4 4 2 4" xfId="15548"/>
    <cellStyle name="Normal 14 4 4 2 5" xfId="8013"/>
    <cellStyle name="Normal 14 4 4 3" xfId="9136"/>
    <cellStyle name="Normal 14 4 4 3 2" xfId="13361"/>
    <cellStyle name="Normal 14 4 4 4" xfId="11320"/>
    <cellStyle name="Normal 14 4 4 5" xfId="14630"/>
    <cellStyle name="Normal 14 4 4 6" xfId="5294"/>
    <cellStyle name="Normal 14 4 5" xfId="651"/>
    <cellStyle name="Normal 14 4 5 2" xfId="4334"/>
    <cellStyle name="Normal 14 4 5 2 2" xfId="9139"/>
    <cellStyle name="Normal 14 4 5 2 2 2" xfId="13364"/>
    <cellStyle name="Normal 14 4 5 2 3" xfId="12239"/>
    <cellStyle name="Normal 14 4 5 2 4" xfId="15549"/>
    <cellStyle name="Normal 14 4 5 2 5" xfId="8014"/>
    <cellStyle name="Normal 14 4 5 3" xfId="9138"/>
    <cellStyle name="Normal 14 4 5 3 2" xfId="13363"/>
    <cellStyle name="Normal 14 4 5 4" xfId="11321"/>
    <cellStyle name="Normal 14 4 5 5" xfId="14631"/>
    <cellStyle name="Normal 14 4 5 6" xfId="5295"/>
    <cellStyle name="Normal 14 4 6" xfId="652"/>
    <cellStyle name="Normal 14 4 6 2" xfId="4335"/>
    <cellStyle name="Normal 14 4 6 2 2" xfId="9141"/>
    <cellStyle name="Normal 14 4 6 2 2 2" xfId="13366"/>
    <cellStyle name="Normal 14 4 6 2 3" xfId="12240"/>
    <cellStyle name="Normal 14 4 6 2 4" xfId="15550"/>
    <cellStyle name="Normal 14 4 6 2 5" xfId="8015"/>
    <cellStyle name="Normal 14 4 6 3" xfId="9140"/>
    <cellStyle name="Normal 14 4 6 3 2" xfId="13365"/>
    <cellStyle name="Normal 14 4 6 4" xfId="11322"/>
    <cellStyle name="Normal 14 4 6 5" xfId="14632"/>
    <cellStyle name="Normal 14 4 6 6" xfId="5296"/>
    <cellStyle name="Normal 14 4 7" xfId="653"/>
    <cellStyle name="Normal 14 4 7 2" xfId="4336"/>
    <cellStyle name="Normal 14 4 7 2 2" xfId="9143"/>
    <cellStyle name="Normal 14 4 7 2 2 2" xfId="13368"/>
    <cellStyle name="Normal 14 4 7 2 3" xfId="12241"/>
    <cellStyle name="Normal 14 4 7 2 4" xfId="15551"/>
    <cellStyle name="Normal 14 4 7 2 5" xfId="8016"/>
    <cellStyle name="Normal 14 4 7 3" xfId="9142"/>
    <cellStyle name="Normal 14 4 7 3 2" xfId="13367"/>
    <cellStyle name="Normal 14 4 7 4" xfId="11323"/>
    <cellStyle name="Normal 14 4 7 5" xfId="14633"/>
    <cellStyle name="Normal 14 4 7 6" xfId="5297"/>
    <cellStyle name="Normal 14 4 8" xfId="654"/>
    <cellStyle name="Normal 14 4 8 2" xfId="4337"/>
    <cellStyle name="Normal 14 4 8 2 2" xfId="9145"/>
    <cellStyle name="Normal 14 4 8 2 2 2" xfId="13370"/>
    <cellStyle name="Normal 14 4 8 2 3" xfId="12242"/>
    <cellStyle name="Normal 14 4 8 2 4" xfId="15552"/>
    <cellStyle name="Normal 14 4 8 2 5" xfId="8017"/>
    <cellStyle name="Normal 14 4 8 3" xfId="9144"/>
    <cellStyle name="Normal 14 4 8 3 2" xfId="13369"/>
    <cellStyle name="Normal 14 4 8 4" xfId="11324"/>
    <cellStyle name="Normal 14 4 8 5" xfId="14634"/>
    <cellStyle name="Normal 14 4 8 6" xfId="5298"/>
    <cellStyle name="Normal 14 4 9" xfId="655"/>
    <cellStyle name="Normal 14 4 9 2" xfId="4338"/>
    <cellStyle name="Normal 14 4 9 2 2" xfId="9147"/>
    <cellStyle name="Normal 14 4 9 2 2 2" xfId="13372"/>
    <cellStyle name="Normal 14 4 9 2 3" xfId="12243"/>
    <cellStyle name="Normal 14 4 9 2 4" xfId="15553"/>
    <cellStyle name="Normal 14 4 9 2 5" xfId="8018"/>
    <cellStyle name="Normal 14 4 9 3" xfId="9146"/>
    <cellStyle name="Normal 14 4 9 3 2" xfId="13371"/>
    <cellStyle name="Normal 14 4 9 4" xfId="11325"/>
    <cellStyle name="Normal 14 4 9 5" xfId="14635"/>
    <cellStyle name="Normal 14 4 9 6" xfId="5299"/>
    <cellStyle name="Normal 14 5" xfId="656"/>
    <cellStyle name="Normal 14 5 10" xfId="657"/>
    <cellStyle name="Normal 14 5 10 2" xfId="4340"/>
    <cellStyle name="Normal 14 5 10 2 2" xfId="9150"/>
    <cellStyle name="Normal 14 5 10 2 2 2" xfId="13375"/>
    <cellStyle name="Normal 14 5 10 2 3" xfId="12245"/>
    <cellStyle name="Normal 14 5 10 2 4" xfId="15555"/>
    <cellStyle name="Normal 14 5 10 2 5" xfId="8020"/>
    <cellStyle name="Normal 14 5 10 3" xfId="9149"/>
    <cellStyle name="Normal 14 5 10 3 2" xfId="13374"/>
    <cellStyle name="Normal 14 5 10 4" xfId="11327"/>
    <cellStyle name="Normal 14 5 10 5" xfId="14637"/>
    <cellStyle name="Normal 14 5 10 6" xfId="5301"/>
    <cellStyle name="Normal 14 5 11" xfId="4339"/>
    <cellStyle name="Normal 14 5 11 2" xfId="9151"/>
    <cellStyle name="Normal 14 5 11 2 2" xfId="13376"/>
    <cellStyle name="Normal 14 5 11 3" xfId="12244"/>
    <cellStyle name="Normal 14 5 11 4" xfId="15554"/>
    <cellStyle name="Normal 14 5 11 5" xfId="8019"/>
    <cellStyle name="Normal 14 5 12" xfId="9148"/>
    <cellStyle name="Normal 14 5 12 2" xfId="13373"/>
    <cellStyle name="Normal 14 5 13" xfId="11326"/>
    <cellStyle name="Normal 14 5 14" xfId="14636"/>
    <cellStyle name="Normal 14 5 15" xfId="5300"/>
    <cellStyle name="Normal 14 5 2" xfId="658"/>
    <cellStyle name="Normal 14 5 2 2" xfId="4341"/>
    <cellStyle name="Normal 14 5 2 2 2" xfId="9153"/>
    <cellStyle name="Normal 14 5 2 2 2 2" xfId="13378"/>
    <cellStyle name="Normal 14 5 2 2 3" xfId="12246"/>
    <cellStyle name="Normal 14 5 2 2 4" xfId="15556"/>
    <cellStyle name="Normal 14 5 2 2 5" xfId="8021"/>
    <cellStyle name="Normal 14 5 2 3" xfId="9152"/>
    <cellStyle name="Normal 14 5 2 3 2" xfId="13377"/>
    <cellStyle name="Normal 14 5 2 4" xfId="11328"/>
    <cellStyle name="Normal 14 5 2 5" xfId="14638"/>
    <cellStyle name="Normal 14 5 2 6" xfId="5302"/>
    <cellStyle name="Normal 14 5 3" xfId="659"/>
    <cellStyle name="Normal 14 5 3 2" xfId="4342"/>
    <cellStyle name="Normal 14 5 3 2 2" xfId="9155"/>
    <cellStyle name="Normal 14 5 3 2 2 2" xfId="13380"/>
    <cellStyle name="Normal 14 5 3 2 3" xfId="12247"/>
    <cellStyle name="Normal 14 5 3 2 4" xfId="15557"/>
    <cellStyle name="Normal 14 5 3 2 5" xfId="8022"/>
    <cellStyle name="Normal 14 5 3 3" xfId="9154"/>
    <cellStyle name="Normal 14 5 3 3 2" xfId="13379"/>
    <cellStyle name="Normal 14 5 3 4" xfId="11329"/>
    <cellStyle name="Normal 14 5 3 5" xfId="14639"/>
    <cellStyle name="Normal 14 5 3 6" xfId="5303"/>
    <cellStyle name="Normal 14 5 4" xfId="660"/>
    <cellStyle name="Normal 14 5 4 2" xfId="4343"/>
    <cellStyle name="Normal 14 5 4 2 2" xfId="9157"/>
    <cellStyle name="Normal 14 5 4 2 2 2" xfId="13382"/>
    <cellStyle name="Normal 14 5 4 2 3" xfId="12248"/>
    <cellStyle name="Normal 14 5 4 2 4" xfId="15558"/>
    <cellStyle name="Normal 14 5 4 2 5" xfId="8023"/>
    <cellStyle name="Normal 14 5 4 3" xfId="9156"/>
    <cellStyle name="Normal 14 5 4 3 2" xfId="13381"/>
    <cellStyle name="Normal 14 5 4 4" xfId="11330"/>
    <cellStyle name="Normal 14 5 4 5" xfId="14640"/>
    <cellStyle name="Normal 14 5 4 6" xfId="5304"/>
    <cellStyle name="Normal 14 5 5" xfId="661"/>
    <cellStyle name="Normal 14 5 5 2" xfId="4344"/>
    <cellStyle name="Normal 14 5 5 2 2" xfId="9159"/>
    <cellStyle name="Normal 14 5 5 2 2 2" xfId="13384"/>
    <cellStyle name="Normal 14 5 5 2 3" xfId="12249"/>
    <cellStyle name="Normal 14 5 5 2 4" xfId="15559"/>
    <cellStyle name="Normal 14 5 5 2 5" xfId="8024"/>
    <cellStyle name="Normal 14 5 5 3" xfId="9158"/>
    <cellStyle name="Normal 14 5 5 3 2" xfId="13383"/>
    <cellStyle name="Normal 14 5 5 4" xfId="11331"/>
    <cellStyle name="Normal 14 5 5 5" xfId="14641"/>
    <cellStyle name="Normal 14 5 5 6" xfId="5305"/>
    <cellStyle name="Normal 14 5 6" xfId="662"/>
    <cellStyle name="Normal 14 5 6 2" xfId="4345"/>
    <cellStyle name="Normal 14 5 6 2 2" xfId="9161"/>
    <cellStyle name="Normal 14 5 6 2 2 2" xfId="13386"/>
    <cellStyle name="Normal 14 5 6 2 3" xfId="12250"/>
    <cellStyle name="Normal 14 5 6 2 4" xfId="15560"/>
    <cellStyle name="Normal 14 5 6 2 5" xfId="8025"/>
    <cellStyle name="Normal 14 5 6 3" xfId="9160"/>
    <cellStyle name="Normal 14 5 6 3 2" xfId="13385"/>
    <cellStyle name="Normal 14 5 6 4" xfId="11332"/>
    <cellStyle name="Normal 14 5 6 5" xfId="14642"/>
    <cellStyle name="Normal 14 5 6 6" xfId="5306"/>
    <cellStyle name="Normal 14 5 7" xfId="663"/>
    <cellStyle name="Normal 14 5 7 2" xfId="4346"/>
    <cellStyle name="Normal 14 5 7 2 2" xfId="9163"/>
    <cellStyle name="Normal 14 5 7 2 2 2" xfId="13388"/>
    <cellStyle name="Normal 14 5 7 2 3" xfId="12251"/>
    <cellStyle name="Normal 14 5 7 2 4" xfId="15561"/>
    <cellStyle name="Normal 14 5 7 2 5" xfId="8026"/>
    <cellStyle name="Normal 14 5 7 3" xfId="9162"/>
    <cellStyle name="Normal 14 5 7 3 2" xfId="13387"/>
    <cellStyle name="Normal 14 5 7 4" xfId="11333"/>
    <cellStyle name="Normal 14 5 7 5" xfId="14643"/>
    <cellStyle name="Normal 14 5 7 6" xfId="5307"/>
    <cellStyle name="Normal 14 5 8" xfId="664"/>
    <cellStyle name="Normal 14 5 8 2" xfId="4347"/>
    <cellStyle name="Normal 14 5 8 2 2" xfId="9165"/>
    <cellStyle name="Normal 14 5 8 2 2 2" xfId="13390"/>
    <cellStyle name="Normal 14 5 8 2 3" xfId="12252"/>
    <cellStyle name="Normal 14 5 8 2 4" xfId="15562"/>
    <cellStyle name="Normal 14 5 8 2 5" xfId="8027"/>
    <cellStyle name="Normal 14 5 8 3" xfId="9164"/>
    <cellStyle name="Normal 14 5 8 3 2" xfId="13389"/>
    <cellStyle name="Normal 14 5 8 4" xfId="11334"/>
    <cellStyle name="Normal 14 5 8 5" xfId="14644"/>
    <cellStyle name="Normal 14 5 8 6" xfId="5308"/>
    <cellStyle name="Normal 14 5 9" xfId="665"/>
    <cellStyle name="Normal 14 5 9 2" xfId="4348"/>
    <cellStyle name="Normal 14 5 9 2 2" xfId="9167"/>
    <cellStyle name="Normal 14 5 9 2 2 2" xfId="13392"/>
    <cellStyle name="Normal 14 5 9 2 3" xfId="12253"/>
    <cellStyle name="Normal 14 5 9 2 4" xfId="15563"/>
    <cellStyle name="Normal 14 5 9 2 5" xfId="8028"/>
    <cellStyle name="Normal 14 5 9 3" xfId="9166"/>
    <cellStyle name="Normal 14 5 9 3 2" xfId="13391"/>
    <cellStyle name="Normal 14 5 9 4" xfId="11335"/>
    <cellStyle name="Normal 14 5 9 5" xfId="14645"/>
    <cellStyle name="Normal 14 5 9 6" xfId="5309"/>
    <cellStyle name="Normal 14 6" xfId="666"/>
    <cellStyle name="Normal 14 6 10" xfId="4349"/>
    <cellStyle name="Normal 14 6 10 2" xfId="9169"/>
    <cellStyle name="Normal 14 6 10 2 2" xfId="13394"/>
    <cellStyle name="Normal 14 6 10 3" xfId="12254"/>
    <cellStyle name="Normal 14 6 10 4" xfId="15564"/>
    <cellStyle name="Normal 14 6 10 5" xfId="8029"/>
    <cellStyle name="Normal 14 6 11" xfId="9168"/>
    <cellStyle name="Normal 14 6 11 2" xfId="13393"/>
    <cellStyle name="Normal 14 6 12" xfId="11336"/>
    <cellStyle name="Normal 14 6 13" xfId="14646"/>
    <cellStyle name="Normal 14 6 14" xfId="5310"/>
    <cellStyle name="Normal 14 6 2" xfId="667"/>
    <cellStyle name="Normal 14 6 2 2" xfId="4350"/>
    <cellStyle name="Normal 14 6 2 2 2" xfId="9171"/>
    <cellStyle name="Normal 14 6 2 2 2 2" xfId="13396"/>
    <cellStyle name="Normal 14 6 2 2 3" xfId="12255"/>
    <cellStyle name="Normal 14 6 2 2 4" xfId="15565"/>
    <cellStyle name="Normal 14 6 2 2 5" xfId="8030"/>
    <cellStyle name="Normal 14 6 2 3" xfId="9170"/>
    <cellStyle name="Normal 14 6 2 3 2" xfId="13395"/>
    <cellStyle name="Normal 14 6 2 4" xfId="11337"/>
    <cellStyle name="Normal 14 6 2 5" xfId="14647"/>
    <cellStyle name="Normal 14 6 2 6" xfId="5311"/>
    <cellStyle name="Normal 14 6 3" xfId="668"/>
    <cellStyle name="Normal 14 6 3 2" xfId="4351"/>
    <cellStyle name="Normal 14 6 3 2 2" xfId="9173"/>
    <cellStyle name="Normal 14 6 3 2 2 2" xfId="13398"/>
    <cellStyle name="Normal 14 6 3 2 3" xfId="12256"/>
    <cellStyle name="Normal 14 6 3 2 4" xfId="15566"/>
    <cellStyle name="Normal 14 6 3 2 5" xfId="8031"/>
    <cellStyle name="Normal 14 6 3 3" xfId="9172"/>
    <cellStyle name="Normal 14 6 3 3 2" xfId="13397"/>
    <cellStyle name="Normal 14 6 3 4" xfId="11338"/>
    <cellStyle name="Normal 14 6 3 5" xfId="14648"/>
    <cellStyle name="Normal 14 6 3 6" xfId="5312"/>
    <cellStyle name="Normal 14 6 4" xfId="669"/>
    <cellStyle name="Normal 14 6 4 2" xfId="4352"/>
    <cellStyle name="Normal 14 6 4 2 2" xfId="9175"/>
    <cellStyle name="Normal 14 6 4 2 2 2" xfId="13400"/>
    <cellStyle name="Normal 14 6 4 2 3" xfId="12257"/>
    <cellStyle name="Normal 14 6 4 2 4" xfId="15567"/>
    <cellStyle name="Normal 14 6 4 2 5" xfId="8032"/>
    <cellStyle name="Normal 14 6 4 3" xfId="9174"/>
    <cellStyle name="Normal 14 6 4 3 2" xfId="13399"/>
    <cellStyle name="Normal 14 6 4 4" xfId="11339"/>
    <cellStyle name="Normal 14 6 4 5" xfId="14649"/>
    <cellStyle name="Normal 14 6 4 6" xfId="5313"/>
    <cellStyle name="Normal 14 6 5" xfId="670"/>
    <cellStyle name="Normal 14 6 5 2" xfId="4353"/>
    <cellStyle name="Normal 14 6 5 2 2" xfId="9177"/>
    <cellStyle name="Normal 14 6 5 2 2 2" xfId="13402"/>
    <cellStyle name="Normal 14 6 5 2 3" xfId="12258"/>
    <cellStyle name="Normal 14 6 5 2 4" xfId="15568"/>
    <cellStyle name="Normal 14 6 5 2 5" xfId="8033"/>
    <cellStyle name="Normal 14 6 5 3" xfId="9176"/>
    <cellStyle name="Normal 14 6 5 3 2" xfId="13401"/>
    <cellStyle name="Normal 14 6 5 4" xfId="11340"/>
    <cellStyle name="Normal 14 6 5 5" xfId="14650"/>
    <cellStyle name="Normal 14 6 5 6" xfId="5314"/>
    <cellStyle name="Normal 14 6 6" xfId="671"/>
    <cellStyle name="Normal 14 6 6 2" xfId="4354"/>
    <cellStyle name="Normal 14 6 6 2 2" xfId="9179"/>
    <cellStyle name="Normal 14 6 6 2 2 2" xfId="13404"/>
    <cellStyle name="Normal 14 6 6 2 3" xfId="12259"/>
    <cellStyle name="Normal 14 6 6 2 4" xfId="15569"/>
    <cellStyle name="Normal 14 6 6 2 5" xfId="8034"/>
    <cellStyle name="Normal 14 6 6 3" xfId="9178"/>
    <cellStyle name="Normal 14 6 6 3 2" xfId="13403"/>
    <cellStyle name="Normal 14 6 6 4" xfId="11341"/>
    <cellStyle name="Normal 14 6 6 5" xfId="14651"/>
    <cellStyle name="Normal 14 6 6 6" xfId="5315"/>
    <cellStyle name="Normal 14 6 7" xfId="672"/>
    <cellStyle name="Normal 14 6 7 2" xfId="4355"/>
    <cellStyle name="Normal 14 6 7 2 2" xfId="9181"/>
    <cellStyle name="Normal 14 6 7 2 2 2" xfId="13406"/>
    <cellStyle name="Normal 14 6 7 2 3" xfId="12260"/>
    <cellStyle name="Normal 14 6 7 2 4" xfId="15570"/>
    <cellStyle name="Normal 14 6 7 2 5" xfId="8035"/>
    <cellStyle name="Normal 14 6 7 3" xfId="9180"/>
    <cellStyle name="Normal 14 6 7 3 2" xfId="13405"/>
    <cellStyle name="Normal 14 6 7 4" xfId="11342"/>
    <cellStyle name="Normal 14 6 7 5" xfId="14652"/>
    <cellStyle name="Normal 14 6 7 6" xfId="5316"/>
    <cellStyle name="Normal 14 6 8" xfId="673"/>
    <cellStyle name="Normal 14 6 8 2" xfId="4356"/>
    <cellStyle name="Normal 14 6 8 2 2" xfId="9183"/>
    <cellStyle name="Normal 14 6 8 2 2 2" xfId="13408"/>
    <cellStyle name="Normal 14 6 8 2 3" xfId="12261"/>
    <cellStyle name="Normal 14 6 8 2 4" xfId="15571"/>
    <cellStyle name="Normal 14 6 8 2 5" xfId="8036"/>
    <cellStyle name="Normal 14 6 8 3" xfId="9182"/>
    <cellStyle name="Normal 14 6 8 3 2" xfId="13407"/>
    <cellStyle name="Normal 14 6 8 4" xfId="11343"/>
    <cellStyle name="Normal 14 6 8 5" xfId="14653"/>
    <cellStyle name="Normal 14 6 8 6" xfId="5317"/>
    <cellStyle name="Normal 14 6 9" xfId="674"/>
    <cellStyle name="Normal 14 6 9 2" xfId="4357"/>
    <cellStyle name="Normal 14 6 9 2 2" xfId="9185"/>
    <cellStyle name="Normal 14 6 9 2 2 2" xfId="13410"/>
    <cellStyle name="Normal 14 6 9 2 3" xfId="12262"/>
    <cellStyle name="Normal 14 6 9 2 4" xfId="15572"/>
    <cellStyle name="Normal 14 6 9 2 5" xfId="8037"/>
    <cellStyle name="Normal 14 6 9 3" xfId="9184"/>
    <cellStyle name="Normal 14 6 9 3 2" xfId="13409"/>
    <cellStyle name="Normal 14 6 9 4" xfId="11344"/>
    <cellStyle name="Normal 14 6 9 5" xfId="14654"/>
    <cellStyle name="Normal 14 6 9 6" xfId="5318"/>
    <cellStyle name="Normal 14 7" xfId="675"/>
    <cellStyle name="Normal 14 7 10" xfId="4358"/>
    <cellStyle name="Normal 14 7 10 2" xfId="9187"/>
    <cellStyle name="Normal 14 7 10 2 2" xfId="13412"/>
    <cellStyle name="Normal 14 7 10 3" xfId="12263"/>
    <cellStyle name="Normal 14 7 10 4" xfId="15573"/>
    <cellStyle name="Normal 14 7 10 5" xfId="8038"/>
    <cellStyle name="Normal 14 7 11" xfId="9186"/>
    <cellStyle name="Normal 14 7 11 2" xfId="13411"/>
    <cellStyle name="Normal 14 7 12" xfId="11345"/>
    <cellStyle name="Normal 14 7 13" xfId="14655"/>
    <cellStyle name="Normal 14 7 14" xfId="5319"/>
    <cellStyle name="Normal 14 7 2" xfId="676"/>
    <cellStyle name="Normal 14 7 2 2" xfId="4359"/>
    <cellStyle name="Normal 14 7 2 2 2" xfId="9189"/>
    <cellStyle name="Normal 14 7 2 2 2 2" xfId="13414"/>
    <cellStyle name="Normal 14 7 2 2 3" xfId="12264"/>
    <cellStyle name="Normal 14 7 2 2 4" xfId="15574"/>
    <cellStyle name="Normal 14 7 2 2 5" xfId="8039"/>
    <cellStyle name="Normal 14 7 2 3" xfId="9188"/>
    <cellStyle name="Normal 14 7 2 3 2" xfId="13413"/>
    <cellStyle name="Normal 14 7 2 4" xfId="11346"/>
    <cellStyle name="Normal 14 7 2 5" xfId="14656"/>
    <cellStyle name="Normal 14 7 2 6" xfId="5320"/>
    <cellStyle name="Normal 14 7 3" xfId="677"/>
    <cellStyle name="Normal 14 7 3 2" xfId="4360"/>
    <cellStyle name="Normal 14 7 3 2 2" xfId="9191"/>
    <cellStyle name="Normal 14 7 3 2 2 2" xfId="13416"/>
    <cellStyle name="Normal 14 7 3 2 3" xfId="12265"/>
    <cellStyle name="Normal 14 7 3 2 4" xfId="15575"/>
    <cellStyle name="Normal 14 7 3 2 5" xfId="8040"/>
    <cellStyle name="Normal 14 7 3 3" xfId="9190"/>
    <cellStyle name="Normal 14 7 3 3 2" xfId="13415"/>
    <cellStyle name="Normal 14 7 3 4" xfId="11347"/>
    <cellStyle name="Normal 14 7 3 5" xfId="14657"/>
    <cellStyle name="Normal 14 7 3 6" xfId="5321"/>
    <cellStyle name="Normal 14 7 4" xfId="678"/>
    <cellStyle name="Normal 14 7 4 2" xfId="4361"/>
    <cellStyle name="Normal 14 7 4 2 2" xfId="9193"/>
    <cellStyle name="Normal 14 7 4 2 2 2" xfId="13418"/>
    <cellStyle name="Normal 14 7 4 2 3" xfId="12266"/>
    <cellStyle name="Normal 14 7 4 2 4" xfId="15576"/>
    <cellStyle name="Normal 14 7 4 2 5" xfId="8041"/>
    <cellStyle name="Normal 14 7 4 3" xfId="9192"/>
    <cellStyle name="Normal 14 7 4 3 2" xfId="13417"/>
    <cellStyle name="Normal 14 7 4 4" xfId="11348"/>
    <cellStyle name="Normal 14 7 4 5" xfId="14658"/>
    <cellStyle name="Normal 14 7 4 6" xfId="5322"/>
    <cellStyle name="Normal 14 7 5" xfId="679"/>
    <cellStyle name="Normal 14 7 5 2" xfId="4362"/>
    <cellStyle name="Normal 14 7 5 2 2" xfId="9195"/>
    <cellStyle name="Normal 14 7 5 2 2 2" xfId="13420"/>
    <cellStyle name="Normal 14 7 5 2 3" xfId="12267"/>
    <cellStyle name="Normal 14 7 5 2 4" xfId="15577"/>
    <cellStyle name="Normal 14 7 5 2 5" xfId="8042"/>
    <cellStyle name="Normal 14 7 5 3" xfId="9194"/>
    <cellStyle name="Normal 14 7 5 3 2" xfId="13419"/>
    <cellStyle name="Normal 14 7 5 4" xfId="11349"/>
    <cellStyle name="Normal 14 7 5 5" xfId="14659"/>
    <cellStyle name="Normal 14 7 5 6" xfId="5323"/>
    <cellStyle name="Normal 14 7 6" xfId="680"/>
    <cellStyle name="Normal 14 7 6 2" xfId="4363"/>
    <cellStyle name="Normal 14 7 6 2 2" xfId="9197"/>
    <cellStyle name="Normal 14 7 6 2 2 2" xfId="13422"/>
    <cellStyle name="Normal 14 7 6 2 3" xfId="12268"/>
    <cellStyle name="Normal 14 7 6 2 4" xfId="15578"/>
    <cellStyle name="Normal 14 7 6 2 5" xfId="8043"/>
    <cellStyle name="Normal 14 7 6 3" xfId="9196"/>
    <cellStyle name="Normal 14 7 6 3 2" xfId="13421"/>
    <cellStyle name="Normal 14 7 6 4" xfId="11350"/>
    <cellStyle name="Normal 14 7 6 5" xfId="14660"/>
    <cellStyle name="Normal 14 7 6 6" xfId="5324"/>
    <cellStyle name="Normal 14 7 7" xfId="681"/>
    <cellStyle name="Normal 14 7 7 2" xfId="4364"/>
    <cellStyle name="Normal 14 7 7 2 2" xfId="9199"/>
    <cellStyle name="Normal 14 7 7 2 2 2" xfId="13424"/>
    <cellStyle name="Normal 14 7 7 2 3" xfId="12269"/>
    <cellStyle name="Normal 14 7 7 2 4" xfId="15579"/>
    <cellStyle name="Normal 14 7 7 2 5" xfId="8044"/>
    <cellStyle name="Normal 14 7 7 3" xfId="9198"/>
    <cellStyle name="Normal 14 7 7 3 2" xfId="13423"/>
    <cellStyle name="Normal 14 7 7 4" xfId="11351"/>
    <cellStyle name="Normal 14 7 7 5" xfId="14661"/>
    <cellStyle name="Normal 14 7 7 6" xfId="5325"/>
    <cellStyle name="Normal 14 7 8" xfId="682"/>
    <cellStyle name="Normal 14 7 8 2" xfId="4365"/>
    <cellStyle name="Normal 14 7 8 2 2" xfId="9201"/>
    <cellStyle name="Normal 14 7 8 2 2 2" xfId="13426"/>
    <cellStyle name="Normal 14 7 8 2 3" xfId="12270"/>
    <cellStyle name="Normal 14 7 8 2 4" xfId="15580"/>
    <cellStyle name="Normal 14 7 8 2 5" xfId="8045"/>
    <cellStyle name="Normal 14 7 8 3" xfId="9200"/>
    <cellStyle name="Normal 14 7 8 3 2" xfId="13425"/>
    <cellStyle name="Normal 14 7 8 4" xfId="11352"/>
    <cellStyle name="Normal 14 7 8 5" xfId="14662"/>
    <cellStyle name="Normal 14 7 8 6" xfId="5326"/>
    <cellStyle name="Normal 14 7 9" xfId="683"/>
    <cellStyle name="Normal 14 7 9 2" xfId="4366"/>
    <cellStyle name="Normal 14 7 9 2 2" xfId="9203"/>
    <cellStyle name="Normal 14 7 9 2 2 2" xfId="13428"/>
    <cellStyle name="Normal 14 7 9 2 3" xfId="12271"/>
    <cellStyle name="Normal 14 7 9 2 4" xfId="15581"/>
    <cellStyle name="Normal 14 7 9 2 5" xfId="8046"/>
    <cellStyle name="Normal 14 7 9 3" xfId="9202"/>
    <cellStyle name="Normal 14 7 9 3 2" xfId="13427"/>
    <cellStyle name="Normal 14 7 9 4" xfId="11353"/>
    <cellStyle name="Normal 14 7 9 5" xfId="14663"/>
    <cellStyle name="Normal 14 7 9 6" xfId="5327"/>
    <cellStyle name="Normal 14 8" xfId="684"/>
    <cellStyle name="Normal 14 8 2" xfId="4367"/>
    <cellStyle name="Normal 14 8 2 2" xfId="9205"/>
    <cellStyle name="Normal 14 8 2 2 2" xfId="13430"/>
    <cellStyle name="Normal 14 8 2 3" xfId="12272"/>
    <cellStyle name="Normal 14 8 2 4" xfId="15582"/>
    <cellStyle name="Normal 14 8 2 5" xfId="8047"/>
    <cellStyle name="Normal 14 8 3" xfId="9204"/>
    <cellStyle name="Normal 14 8 3 2" xfId="13429"/>
    <cellStyle name="Normal 14 8 4" xfId="11354"/>
    <cellStyle name="Normal 14 8 5" xfId="14664"/>
    <cellStyle name="Normal 14 8 6" xfId="5328"/>
    <cellStyle name="Normal 14 9" xfId="685"/>
    <cellStyle name="Normal 14 9 2" xfId="4368"/>
    <cellStyle name="Normal 14 9 2 2" xfId="9207"/>
    <cellStyle name="Normal 14 9 2 2 2" xfId="13432"/>
    <cellStyle name="Normal 14 9 2 3" xfId="12273"/>
    <cellStyle name="Normal 14 9 2 4" xfId="15583"/>
    <cellStyle name="Normal 14 9 2 5" xfId="8048"/>
    <cellStyle name="Normal 14 9 3" xfId="9206"/>
    <cellStyle name="Normal 14 9 3 2" xfId="13431"/>
    <cellStyle name="Normal 14 9 4" xfId="11355"/>
    <cellStyle name="Normal 14 9 5" xfId="14665"/>
    <cellStyle name="Normal 14 9 6" xfId="5329"/>
    <cellStyle name="Normal 15" xfId="686"/>
    <cellStyle name="Normal 15 10" xfId="5330"/>
    <cellStyle name="Normal 15 2" xfId="687"/>
    <cellStyle name="Normal 15 2 10" xfId="688"/>
    <cellStyle name="Normal 15 2 10 2" xfId="4370"/>
    <cellStyle name="Normal 15 2 10 2 2" xfId="9210"/>
    <cellStyle name="Normal 15 2 10 2 2 2" xfId="13435"/>
    <cellStyle name="Normal 15 2 10 2 3" xfId="12275"/>
    <cellStyle name="Normal 15 2 10 2 4" xfId="15585"/>
    <cellStyle name="Normal 15 2 10 2 5" xfId="8050"/>
    <cellStyle name="Normal 15 2 10 3" xfId="9209"/>
    <cellStyle name="Normal 15 2 10 3 2" xfId="13434"/>
    <cellStyle name="Normal 15 2 10 4" xfId="11357"/>
    <cellStyle name="Normal 15 2 10 5" xfId="14667"/>
    <cellStyle name="Normal 15 2 10 6" xfId="5332"/>
    <cellStyle name="Normal 15 2 11" xfId="4369"/>
    <cellStyle name="Normal 15 2 11 2" xfId="9211"/>
    <cellStyle name="Normal 15 2 11 2 2" xfId="13436"/>
    <cellStyle name="Normal 15 2 11 3" xfId="12274"/>
    <cellStyle name="Normal 15 2 11 4" xfId="15584"/>
    <cellStyle name="Normal 15 2 11 5" xfId="8049"/>
    <cellStyle name="Normal 15 2 12" xfId="9208"/>
    <cellStyle name="Normal 15 2 12 2" xfId="13433"/>
    <cellStyle name="Normal 15 2 13" xfId="11356"/>
    <cellStyle name="Normal 15 2 14" xfId="14666"/>
    <cellStyle name="Normal 15 2 15" xfId="5331"/>
    <cellStyle name="Normal 15 2 2" xfId="689"/>
    <cellStyle name="Normal 15 2 2 2" xfId="4371"/>
    <cellStyle name="Normal 15 2 2 2 2" xfId="9213"/>
    <cellStyle name="Normal 15 2 2 2 2 2" xfId="13438"/>
    <cellStyle name="Normal 15 2 2 2 3" xfId="12276"/>
    <cellStyle name="Normal 15 2 2 2 4" xfId="15586"/>
    <cellStyle name="Normal 15 2 2 2 5" xfId="8051"/>
    <cellStyle name="Normal 15 2 2 3" xfId="9212"/>
    <cellStyle name="Normal 15 2 2 3 2" xfId="13437"/>
    <cellStyle name="Normal 15 2 2 4" xfId="11358"/>
    <cellStyle name="Normal 15 2 2 5" xfId="14668"/>
    <cellStyle name="Normal 15 2 2 6" xfId="5333"/>
    <cellStyle name="Normal 15 2 3" xfId="690"/>
    <cellStyle name="Normal 15 2 3 2" xfId="4372"/>
    <cellStyle name="Normal 15 2 3 2 2" xfId="9215"/>
    <cellStyle name="Normal 15 2 3 2 2 2" xfId="13440"/>
    <cellStyle name="Normal 15 2 3 2 3" xfId="12277"/>
    <cellStyle name="Normal 15 2 3 2 4" xfId="15587"/>
    <cellStyle name="Normal 15 2 3 2 5" xfId="8052"/>
    <cellStyle name="Normal 15 2 3 3" xfId="9214"/>
    <cellStyle name="Normal 15 2 3 3 2" xfId="13439"/>
    <cellStyle name="Normal 15 2 3 4" xfId="11359"/>
    <cellStyle name="Normal 15 2 3 5" xfId="14669"/>
    <cellStyle name="Normal 15 2 3 6" xfId="5334"/>
    <cellStyle name="Normal 15 2 4" xfId="691"/>
    <cellStyle name="Normal 15 2 4 2" xfId="4373"/>
    <cellStyle name="Normal 15 2 4 2 2" xfId="9217"/>
    <cellStyle name="Normal 15 2 4 2 2 2" xfId="13442"/>
    <cellStyle name="Normal 15 2 4 2 3" xfId="12278"/>
    <cellStyle name="Normal 15 2 4 2 4" xfId="15588"/>
    <cellStyle name="Normal 15 2 4 2 5" xfId="8053"/>
    <cellStyle name="Normal 15 2 4 3" xfId="9216"/>
    <cellStyle name="Normal 15 2 4 3 2" xfId="13441"/>
    <cellStyle name="Normal 15 2 4 4" xfId="11360"/>
    <cellStyle name="Normal 15 2 4 5" xfId="14670"/>
    <cellStyle name="Normal 15 2 4 6" xfId="5335"/>
    <cellStyle name="Normal 15 2 5" xfId="692"/>
    <cellStyle name="Normal 15 2 5 2" xfId="4374"/>
    <cellStyle name="Normal 15 2 5 2 2" xfId="9219"/>
    <cellStyle name="Normal 15 2 5 2 2 2" xfId="13444"/>
    <cellStyle name="Normal 15 2 5 2 3" xfId="12279"/>
    <cellStyle name="Normal 15 2 5 2 4" xfId="15589"/>
    <cellStyle name="Normal 15 2 5 2 5" xfId="8054"/>
    <cellStyle name="Normal 15 2 5 3" xfId="9218"/>
    <cellStyle name="Normal 15 2 5 3 2" xfId="13443"/>
    <cellStyle name="Normal 15 2 5 4" xfId="11361"/>
    <cellStyle name="Normal 15 2 5 5" xfId="14671"/>
    <cellStyle name="Normal 15 2 5 6" xfId="5336"/>
    <cellStyle name="Normal 15 2 6" xfId="693"/>
    <cellStyle name="Normal 15 2 6 2" xfId="4375"/>
    <cellStyle name="Normal 15 2 6 2 2" xfId="9221"/>
    <cellStyle name="Normal 15 2 6 2 2 2" xfId="13446"/>
    <cellStyle name="Normal 15 2 6 2 3" xfId="12280"/>
    <cellStyle name="Normal 15 2 6 2 4" xfId="15590"/>
    <cellStyle name="Normal 15 2 6 2 5" xfId="8055"/>
    <cellStyle name="Normal 15 2 6 3" xfId="9220"/>
    <cellStyle name="Normal 15 2 6 3 2" xfId="13445"/>
    <cellStyle name="Normal 15 2 6 4" xfId="11362"/>
    <cellStyle name="Normal 15 2 6 5" xfId="14672"/>
    <cellStyle name="Normal 15 2 6 6" xfId="5337"/>
    <cellStyle name="Normal 15 2 7" xfId="694"/>
    <cellStyle name="Normal 15 2 7 2" xfId="4376"/>
    <cellStyle name="Normal 15 2 7 2 2" xfId="9223"/>
    <cellStyle name="Normal 15 2 7 2 2 2" xfId="13448"/>
    <cellStyle name="Normal 15 2 7 2 3" xfId="12281"/>
    <cellStyle name="Normal 15 2 7 2 4" xfId="15591"/>
    <cellStyle name="Normal 15 2 7 2 5" xfId="8056"/>
    <cellStyle name="Normal 15 2 7 3" xfId="9222"/>
    <cellStyle name="Normal 15 2 7 3 2" xfId="13447"/>
    <cellStyle name="Normal 15 2 7 4" xfId="11363"/>
    <cellStyle name="Normal 15 2 7 5" xfId="14673"/>
    <cellStyle name="Normal 15 2 7 6" xfId="5338"/>
    <cellStyle name="Normal 15 2 8" xfId="695"/>
    <cellStyle name="Normal 15 2 8 2" xfId="4377"/>
    <cellStyle name="Normal 15 2 8 2 2" xfId="9225"/>
    <cellStyle name="Normal 15 2 8 2 2 2" xfId="13450"/>
    <cellStyle name="Normal 15 2 8 2 3" xfId="12282"/>
    <cellStyle name="Normal 15 2 8 2 4" xfId="15592"/>
    <cellStyle name="Normal 15 2 8 2 5" xfId="8057"/>
    <cellStyle name="Normal 15 2 8 3" xfId="9224"/>
    <cellStyle name="Normal 15 2 8 3 2" xfId="13449"/>
    <cellStyle name="Normal 15 2 8 4" xfId="11364"/>
    <cellStyle name="Normal 15 2 8 5" xfId="14674"/>
    <cellStyle name="Normal 15 2 8 6" xfId="5339"/>
    <cellStyle name="Normal 15 2 9" xfId="696"/>
    <cellStyle name="Normal 15 2 9 2" xfId="4378"/>
    <cellStyle name="Normal 15 2 9 2 2" xfId="9227"/>
    <cellStyle name="Normal 15 2 9 2 2 2" xfId="13452"/>
    <cellStyle name="Normal 15 2 9 2 3" xfId="12283"/>
    <cellStyle name="Normal 15 2 9 2 4" xfId="15593"/>
    <cellStyle name="Normal 15 2 9 2 5" xfId="8058"/>
    <cellStyle name="Normal 15 2 9 3" xfId="9226"/>
    <cellStyle name="Normal 15 2 9 3 2" xfId="13451"/>
    <cellStyle name="Normal 15 2 9 4" xfId="11365"/>
    <cellStyle name="Normal 15 2 9 5" xfId="14675"/>
    <cellStyle name="Normal 15 2 9 6" xfId="5340"/>
    <cellStyle name="Normal 15 3" xfId="697"/>
    <cellStyle name="Normal 15 3 10" xfId="698"/>
    <cellStyle name="Normal 15 3 10 2" xfId="4380"/>
    <cellStyle name="Normal 15 3 10 2 2" xfId="9230"/>
    <cellStyle name="Normal 15 3 10 2 2 2" xfId="13455"/>
    <cellStyle name="Normal 15 3 10 2 3" xfId="12285"/>
    <cellStyle name="Normal 15 3 10 2 4" xfId="15595"/>
    <cellStyle name="Normal 15 3 10 2 5" xfId="8060"/>
    <cellStyle name="Normal 15 3 10 3" xfId="9229"/>
    <cellStyle name="Normal 15 3 10 3 2" xfId="13454"/>
    <cellStyle name="Normal 15 3 10 4" xfId="11367"/>
    <cellStyle name="Normal 15 3 10 5" xfId="14677"/>
    <cellStyle name="Normal 15 3 10 6" xfId="5342"/>
    <cellStyle name="Normal 15 3 11" xfId="4379"/>
    <cellStyle name="Normal 15 3 11 2" xfId="9231"/>
    <cellStyle name="Normal 15 3 11 2 2" xfId="13456"/>
    <cellStyle name="Normal 15 3 11 3" xfId="12284"/>
    <cellStyle name="Normal 15 3 11 4" xfId="15594"/>
    <cellStyle name="Normal 15 3 11 5" xfId="8059"/>
    <cellStyle name="Normal 15 3 12" xfId="9228"/>
    <cellStyle name="Normal 15 3 12 2" xfId="13453"/>
    <cellStyle name="Normal 15 3 13" xfId="11366"/>
    <cellStyle name="Normal 15 3 14" xfId="14676"/>
    <cellStyle name="Normal 15 3 15" xfId="5341"/>
    <cellStyle name="Normal 15 3 2" xfId="699"/>
    <cellStyle name="Normal 15 3 2 2" xfId="4381"/>
    <cellStyle name="Normal 15 3 2 2 2" xfId="9233"/>
    <cellStyle name="Normal 15 3 2 2 2 2" xfId="13458"/>
    <cellStyle name="Normal 15 3 2 2 3" xfId="12286"/>
    <cellStyle name="Normal 15 3 2 2 4" xfId="15596"/>
    <cellStyle name="Normal 15 3 2 2 5" xfId="8061"/>
    <cellStyle name="Normal 15 3 2 3" xfId="9232"/>
    <cellStyle name="Normal 15 3 2 3 2" xfId="13457"/>
    <cellStyle name="Normal 15 3 2 4" xfId="11368"/>
    <cellStyle name="Normal 15 3 2 5" xfId="14678"/>
    <cellStyle name="Normal 15 3 2 6" xfId="5343"/>
    <cellStyle name="Normal 15 3 3" xfId="700"/>
    <cellStyle name="Normal 15 3 3 2" xfId="4382"/>
    <cellStyle name="Normal 15 3 3 2 2" xfId="9235"/>
    <cellStyle name="Normal 15 3 3 2 2 2" xfId="13460"/>
    <cellStyle name="Normal 15 3 3 2 3" xfId="12287"/>
    <cellStyle name="Normal 15 3 3 2 4" xfId="15597"/>
    <cellStyle name="Normal 15 3 3 2 5" xfId="8062"/>
    <cellStyle name="Normal 15 3 3 3" xfId="9234"/>
    <cellStyle name="Normal 15 3 3 3 2" xfId="13459"/>
    <cellStyle name="Normal 15 3 3 4" xfId="11369"/>
    <cellStyle name="Normal 15 3 3 5" xfId="14679"/>
    <cellStyle name="Normal 15 3 3 6" xfId="5344"/>
    <cellStyle name="Normal 15 3 4" xfId="701"/>
    <cellStyle name="Normal 15 3 4 2" xfId="4383"/>
    <cellStyle name="Normal 15 3 4 2 2" xfId="9237"/>
    <cellStyle name="Normal 15 3 4 2 2 2" xfId="13462"/>
    <cellStyle name="Normal 15 3 4 2 3" xfId="12288"/>
    <cellStyle name="Normal 15 3 4 2 4" xfId="15598"/>
    <cellStyle name="Normal 15 3 4 2 5" xfId="8063"/>
    <cellStyle name="Normal 15 3 4 3" xfId="9236"/>
    <cellStyle name="Normal 15 3 4 3 2" xfId="13461"/>
    <cellStyle name="Normal 15 3 4 4" xfId="11370"/>
    <cellStyle name="Normal 15 3 4 5" xfId="14680"/>
    <cellStyle name="Normal 15 3 4 6" xfId="5345"/>
    <cellStyle name="Normal 15 3 5" xfId="702"/>
    <cellStyle name="Normal 15 3 5 2" xfId="4384"/>
    <cellStyle name="Normal 15 3 5 2 2" xfId="9239"/>
    <cellStyle name="Normal 15 3 5 2 2 2" xfId="13464"/>
    <cellStyle name="Normal 15 3 5 2 3" xfId="12289"/>
    <cellStyle name="Normal 15 3 5 2 4" xfId="15599"/>
    <cellStyle name="Normal 15 3 5 2 5" xfId="8064"/>
    <cellStyle name="Normal 15 3 5 3" xfId="9238"/>
    <cellStyle name="Normal 15 3 5 3 2" xfId="13463"/>
    <cellStyle name="Normal 15 3 5 4" xfId="11371"/>
    <cellStyle name="Normal 15 3 5 5" xfId="14681"/>
    <cellStyle name="Normal 15 3 5 6" xfId="5346"/>
    <cellStyle name="Normal 15 3 6" xfId="703"/>
    <cellStyle name="Normal 15 3 6 2" xfId="4385"/>
    <cellStyle name="Normal 15 3 6 2 2" xfId="9241"/>
    <cellStyle name="Normal 15 3 6 2 2 2" xfId="13466"/>
    <cellStyle name="Normal 15 3 6 2 3" xfId="12290"/>
    <cellStyle name="Normal 15 3 6 2 4" xfId="15600"/>
    <cellStyle name="Normal 15 3 6 2 5" xfId="8065"/>
    <cellStyle name="Normal 15 3 6 3" xfId="9240"/>
    <cellStyle name="Normal 15 3 6 3 2" xfId="13465"/>
    <cellStyle name="Normal 15 3 6 4" xfId="11372"/>
    <cellStyle name="Normal 15 3 6 5" xfId="14682"/>
    <cellStyle name="Normal 15 3 6 6" xfId="5347"/>
    <cellStyle name="Normal 15 3 7" xfId="704"/>
    <cellStyle name="Normal 15 3 7 2" xfId="4386"/>
    <cellStyle name="Normal 15 3 7 2 2" xfId="9243"/>
    <cellStyle name="Normal 15 3 7 2 2 2" xfId="13468"/>
    <cellStyle name="Normal 15 3 7 2 3" xfId="12291"/>
    <cellStyle name="Normal 15 3 7 2 4" xfId="15601"/>
    <cellStyle name="Normal 15 3 7 2 5" xfId="8066"/>
    <cellStyle name="Normal 15 3 7 3" xfId="9242"/>
    <cellStyle name="Normal 15 3 7 3 2" xfId="13467"/>
    <cellStyle name="Normal 15 3 7 4" xfId="11373"/>
    <cellStyle name="Normal 15 3 7 5" xfId="14683"/>
    <cellStyle name="Normal 15 3 7 6" xfId="5348"/>
    <cellStyle name="Normal 15 3 8" xfId="705"/>
    <cellStyle name="Normal 15 3 8 2" xfId="4387"/>
    <cellStyle name="Normal 15 3 8 2 2" xfId="9245"/>
    <cellStyle name="Normal 15 3 8 2 2 2" xfId="13470"/>
    <cellStyle name="Normal 15 3 8 2 3" xfId="12292"/>
    <cellStyle name="Normal 15 3 8 2 4" xfId="15602"/>
    <cellStyle name="Normal 15 3 8 2 5" xfId="8067"/>
    <cellStyle name="Normal 15 3 8 3" xfId="9244"/>
    <cellStyle name="Normal 15 3 8 3 2" xfId="13469"/>
    <cellStyle name="Normal 15 3 8 4" xfId="11374"/>
    <cellStyle name="Normal 15 3 8 5" xfId="14684"/>
    <cellStyle name="Normal 15 3 8 6" xfId="5349"/>
    <cellStyle name="Normal 15 3 9" xfId="706"/>
    <cellStyle name="Normal 15 3 9 2" xfId="4388"/>
    <cellStyle name="Normal 15 3 9 2 2" xfId="9247"/>
    <cellStyle name="Normal 15 3 9 2 2 2" xfId="13472"/>
    <cellStyle name="Normal 15 3 9 2 3" xfId="12293"/>
    <cellStyle name="Normal 15 3 9 2 4" xfId="15603"/>
    <cellStyle name="Normal 15 3 9 2 5" xfId="8068"/>
    <cellStyle name="Normal 15 3 9 3" xfId="9246"/>
    <cellStyle name="Normal 15 3 9 3 2" xfId="13471"/>
    <cellStyle name="Normal 15 3 9 4" xfId="11375"/>
    <cellStyle name="Normal 15 3 9 5" xfId="14685"/>
    <cellStyle name="Normal 15 3 9 6" xfId="5350"/>
    <cellStyle name="Normal 15 4" xfId="707"/>
    <cellStyle name="Normal 15 4 10" xfId="708"/>
    <cellStyle name="Normal 15 4 10 2" xfId="4390"/>
    <cellStyle name="Normal 15 4 10 2 2" xfId="9250"/>
    <cellStyle name="Normal 15 4 10 2 2 2" xfId="13475"/>
    <cellStyle name="Normal 15 4 10 2 3" xfId="12295"/>
    <cellStyle name="Normal 15 4 10 2 4" xfId="15605"/>
    <cellStyle name="Normal 15 4 10 2 5" xfId="8070"/>
    <cellStyle name="Normal 15 4 10 3" xfId="9249"/>
    <cellStyle name="Normal 15 4 10 3 2" xfId="13474"/>
    <cellStyle name="Normal 15 4 10 4" xfId="11377"/>
    <cellStyle name="Normal 15 4 10 5" xfId="14687"/>
    <cellStyle name="Normal 15 4 10 6" xfId="5352"/>
    <cellStyle name="Normal 15 4 11" xfId="4389"/>
    <cellStyle name="Normal 15 4 11 2" xfId="9251"/>
    <cellStyle name="Normal 15 4 11 2 2" xfId="13476"/>
    <cellStyle name="Normal 15 4 11 3" xfId="12294"/>
    <cellStyle name="Normal 15 4 11 4" xfId="15604"/>
    <cellStyle name="Normal 15 4 11 5" xfId="8069"/>
    <cellStyle name="Normal 15 4 12" xfId="9248"/>
    <cellStyle name="Normal 15 4 12 2" xfId="13473"/>
    <cellStyle name="Normal 15 4 13" xfId="11376"/>
    <cellStyle name="Normal 15 4 14" xfId="14686"/>
    <cellStyle name="Normal 15 4 15" xfId="5351"/>
    <cellStyle name="Normal 15 4 2" xfId="709"/>
    <cellStyle name="Normal 15 4 2 2" xfId="4391"/>
    <cellStyle name="Normal 15 4 2 2 2" xfId="9253"/>
    <cellStyle name="Normal 15 4 2 2 2 2" xfId="13478"/>
    <cellStyle name="Normal 15 4 2 2 3" xfId="12296"/>
    <cellStyle name="Normal 15 4 2 2 4" xfId="15606"/>
    <cellStyle name="Normal 15 4 2 2 5" xfId="8071"/>
    <cellStyle name="Normal 15 4 2 3" xfId="9252"/>
    <cellStyle name="Normal 15 4 2 3 2" xfId="13477"/>
    <cellStyle name="Normal 15 4 2 4" xfId="11378"/>
    <cellStyle name="Normal 15 4 2 5" xfId="14688"/>
    <cellStyle name="Normal 15 4 2 6" xfId="5353"/>
    <cellStyle name="Normal 15 4 3" xfId="710"/>
    <cellStyle name="Normal 15 4 3 2" xfId="4392"/>
    <cellStyle name="Normal 15 4 3 2 2" xfId="9255"/>
    <cellStyle name="Normal 15 4 3 2 2 2" xfId="13480"/>
    <cellStyle name="Normal 15 4 3 2 3" xfId="12297"/>
    <cellStyle name="Normal 15 4 3 2 4" xfId="15607"/>
    <cellStyle name="Normal 15 4 3 2 5" xfId="8072"/>
    <cellStyle name="Normal 15 4 3 3" xfId="9254"/>
    <cellStyle name="Normal 15 4 3 3 2" xfId="13479"/>
    <cellStyle name="Normal 15 4 3 4" xfId="11379"/>
    <cellStyle name="Normal 15 4 3 5" xfId="14689"/>
    <cellStyle name="Normal 15 4 3 6" xfId="5354"/>
    <cellStyle name="Normal 15 4 4" xfId="711"/>
    <cellStyle name="Normal 15 4 4 2" xfId="4393"/>
    <cellStyle name="Normal 15 4 4 2 2" xfId="9257"/>
    <cellStyle name="Normal 15 4 4 2 2 2" xfId="13482"/>
    <cellStyle name="Normal 15 4 4 2 3" xfId="12298"/>
    <cellStyle name="Normal 15 4 4 2 4" xfId="15608"/>
    <cellStyle name="Normal 15 4 4 2 5" xfId="8073"/>
    <cellStyle name="Normal 15 4 4 3" xfId="9256"/>
    <cellStyle name="Normal 15 4 4 3 2" xfId="13481"/>
    <cellStyle name="Normal 15 4 4 4" xfId="11380"/>
    <cellStyle name="Normal 15 4 4 5" xfId="14690"/>
    <cellStyle name="Normal 15 4 4 6" xfId="5355"/>
    <cellStyle name="Normal 15 4 5" xfId="712"/>
    <cellStyle name="Normal 15 4 5 2" xfId="4394"/>
    <cellStyle name="Normal 15 4 5 2 2" xfId="9259"/>
    <cellStyle name="Normal 15 4 5 2 2 2" xfId="13484"/>
    <cellStyle name="Normal 15 4 5 2 3" xfId="12299"/>
    <cellStyle name="Normal 15 4 5 2 4" xfId="15609"/>
    <cellStyle name="Normal 15 4 5 2 5" xfId="8074"/>
    <cellStyle name="Normal 15 4 5 3" xfId="9258"/>
    <cellStyle name="Normal 15 4 5 3 2" xfId="13483"/>
    <cellStyle name="Normal 15 4 5 4" xfId="11381"/>
    <cellStyle name="Normal 15 4 5 5" xfId="14691"/>
    <cellStyle name="Normal 15 4 5 6" xfId="5356"/>
    <cellStyle name="Normal 15 4 6" xfId="713"/>
    <cellStyle name="Normal 15 4 6 2" xfId="4395"/>
    <cellStyle name="Normal 15 4 6 2 2" xfId="9261"/>
    <cellStyle name="Normal 15 4 6 2 2 2" xfId="13486"/>
    <cellStyle name="Normal 15 4 6 2 3" xfId="12300"/>
    <cellStyle name="Normal 15 4 6 2 4" xfId="15610"/>
    <cellStyle name="Normal 15 4 6 2 5" xfId="8075"/>
    <cellStyle name="Normal 15 4 6 3" xfId="9260"/>
    <cellStyle name="Normal 15 4 6 3 2" xfId="13485"/>
    <cellStyle name="Normal 15 4 6 4" xfId="11382"/>
    <cellStyle name="Normal 15 4 6 5" xfId="14692"/>
    <cellStyle name="Normal 15 4 6 6" xfId="5357"/>
    <cellStyle name="Normal 15 4 7" xfId="714"/>
    <cellStyle name="Normal 15 4 7 2" xfId="4396"/>
    <cellStyle name="Normal 15 4 7 2 2" xfId="9263"/>
    <cellStyle name="Normal 15 4 7 2 2 2" xfId="13488"/>
    <cellStyle name="Normal 15 4 7 2 3" xfId="12301"/>
    <cellStyle name="Normal 15 4 7 2 4" xfId="15611"/>
    <cellStyle name="Normal 15 4 7 2 5" xfId="8076"/>
    <cellStyle name="Normal 15 4 7 3" xfId="9262"/>
    <cellStyle name="Normal 15 4 7 3 2" xfId="13487"/>
    <cellStyle name="Normal 15 4 7 4" xfId="11383"/>
    <cellStyle name="Normal 15 4 7 5" xfId="14693"/>
    <cellStyle name="Normal 15 4 7 6" xfId="5358"/>
    <cellStyle name="Normal 15 4 8" xfId="715"/>
    <cellStyle name="Normal 15 4 8 2" xfId="4397"/>
    <cellStyle name="Normal 15 4 8 2 2" xfId="9265"/>
    <cellStyle name="Normal 15 4 8 2 2 2" xfId="13490"/>
    <cellStyle name="Normal 15 4 8 2 3" xfId="12302"/>
    <cellStyle name="Normal 15 4 8 2 4" xfId="15612"/>
    <cellStyle name="Normal 15 4 8 2 5" xfId="8077"/>
    <cellStyle name="Normal 15 4 8 3" xfId="9264"/>
    <cellStyle name="Normal 15 4 8 3 2" xfId="13489"/>
    <cellStyle name="Normal 15 4 8 4" xfId="11384"/>
    <cellStyle name="Normal 15 4 8 5" xfId="14694"/>
    <cellStyle name="Normal 15 4 8 6" xfId="5359"/>
    <cellStyle name="Normal 15 4 9" xfId="716"/>
    <cellStyle name="Normal 15 4 9 2" xfId="4398"/>
    <cellStyle name="Normal 15 4 9 2 2" xfId="9267"/>
    <cellStyle name="Normal 15 4 9 2 2 2" xfId="13492"/>
    <cellStyle name="Normal 15 4 9 2 3" xfId="12303"/>
    <cellStyle name="Normal 15 4 9 2 4" xfId="15613"/>
    <cellStyle name="Normal 15 4 9 2 5" xfId="8078"/>
    <cellStyle name="Normal 15 4 9 3" xfId="9266"/>
    <cellStyle name="Normal 15 4 9 3 2" xfId="13491"/>
    <cellStyle name="Normal 15 4 9 4" xfId="11385"/>
    <cellStyle name="Normal 15 4 9 5" xfId="14695"/>
    <cellStyle name="Normal 15 4 9 6" xfId="5360"/>
    <cellStyle name="Normal 15 5" xfId="717"/>
    <cellStyle name="Normal 15 5 10" xfId="718"/>
    <cellStyle name="Normal 15 5 10 2" xfId="4400"/>
    <cellStyle name="Normal 15 5 10 2 2" xfId="9270"/>
    <cellStyle name="Normal 15 5 10 2 2 2" xfId="13495"/>
    <cellStyle name="Normal 15 5 10 2 3" xfId="12305"/>
    <cellStyle name="Normal 15 5 10 2 4" xfId="15615"/>
    <cellStyle name="Normal 15 5 10 2 5" xfId="8080"/>
    <cellStyle name="Normal 15 5 10 3" xfId="9269"/>
    <cellStyle name="Normal 15 5 10 3 2" xfId="13494"/>
    <cellStyle name="Normal 15 5 10 4" xfId="11387"/>
    <cellStyle name="Normal 15 5 10 5" xfId="14697"/>
    <cellStyle name="Normal 15 5 10 6" xfId="5362"/>
    <cellStyle name="Normal 15 5 11" xfId="4399"/>
    <cellStyle name="Normal 15 5 11 2" xfId="9271"/>
    <cellStyle name="Normal 15 5 11 2 2" xfId="13496"/>
    <cellStyle name="Normal 15 5 11 3" xfId="12304"/>
    <cellStyle name="Normal 15 5 11 4" xfId="15614"/>
    <cellStyle name="Normal 15 5 11 5" xfId="8079"/>
    <cellStyle name="Normal 15 5 12" xfId="9268"/>
    <cellStyle name="Normal 15 5 12 2" xfId="13493"/>
    <cellStyle name="Normal 15 5 13" xfId="11386"/>
    <cellStyle name="Normal 15 5 14" xfId="14696"/>
    <cellStyle name="Normal 15 5 15" xfId="5361"/>
    <cellStyle name="Normal 15 5 2" xfId="719"/>
    <cellStyle name="Normal 15 5 2 2" xfId="4401"/>
    <cellStyle name="Normal 15 5 2 2 2" xfId="9273"/>
    <cellStyle name="Normal 15 5 2 2 2 2" xfId="13498"/>
    <cellStyle name="Normal 15 5 2 2 3" xfId="12306"/>
    <cellStyle name="Normal 15 5 2 2 4" xfId="15616"/>
    <cellStyle name="Normal 15 5 2 2 5" xfId="8081"/>
    <cellStyle name="Normal 15 5 2 3" xfId="9272"/>
    <cellStyle name="Normal 15 5 2 3 2" xfId="13497"/>
    <cellStyle name="Normal 15 5 2 4" xfId="11388"/>
    <cellStyle name="Normal 15 5 2 5" xfId="14698"/>
    <cellStyle name="Normal 15 5 2 6" xfId="5363"/>
    <cellStyle name="Normal 15 5 3" xfId="720"/>
    <cellStyle name="Normal 15 5 3 2" xfId="4402"/>
    <cellStyle name="Normal 15 5 3 2 2" xfId="9275"/>
    <cellStyle name="Normal 15 5 3 2 2 2" xfId="13500"/>
    <cellStyle name="Normal 15 5 3 2 3" xfId="12307"/>
    <cellStyle name="Normal 15 5 3 2 4" xfId="15617"/>
    <cellStyle name="Normal 15 5 3 2 5" xfId="8082"/>
    <cellStyle name="Normal 15 5 3 3" xfId="9274"/>
    <cellStyle name="Normal 15 5 3 3 2" xfId="13499"/>
    <cellStyle name="Normal 15 5 3 4" xfId="11389"/>
    <cellStyle name="Normal 15 5 3 5" xfId="14699"/>
    <cellStyle name="Normal 15 5 3 6" xfId="5364"/>
    <cellStyle name="Normal 15 5 4" xfId="721"/>
    <cellStyle name="Normal 15 5 4 2" xfId="4403"/>
    <cellStyle name="Normal 15 5 4 2 2" xfId="9277"/>
    <cellStyle name="Normal 15 5 4 2 2 2" xfId="13502"/>
    <cellStyle name="Normal 15 5 4 2 3" xfId="12308"/>
    <cellStyle name="Normal 15 5 4 2 4" xfId="15618"/>
    <cellStyle name="Normal 15 5 4 2 5" xfId="8083"/>
    <cellStyle name="Normal 15 5 4 3" xfId="9276"/>
    <cellStyle name="Normal 15 5 4 3 2" xfId="13501"/>
    <cellStyle name="Normal 15 5 4 4" xfId="11390"/>
    <cellStyle name="Normal 15 5 4 5" xfId="14700"/>
    <cellStyle name="Normal 15 5 4 6" xfId="5365"/>
    <cellStyle name="Normal 15 5 5" xfId="722"/>
    <cellStyle name="Normal 15 5 5 2" xfId="4404"/>
    <cellStyle name="Normal 15 5 5 2 2" xfId="9279"/>
    <cellStyle name="Normal 15 5 5 2 2 2" xfId="13504"/>
    <cellStyle name="Normal 15 5 5 2 3" xfId="12309"/>
    <cellStyle name="Normal 15 5 5 2 4" xfId="15619"/>
    <cellStyle name="Normal 15 5 5 2 5" xfId="8084"/>
    <cellStyle name="Normal 15 5 5 3" xfId="9278"/>
    <cellStyle name="Normal 15 5 5 3 2" xfId="13503"/>
    <cellStyle name="Normal 15 5 5 4" xfId="11391"/>
    <cellStyle name="Normal 15 5 5 5" xfId="14701"/>
    <cellStyle name="Normal 15 5 5 6" xfId="5366"/>
    <cellStyle name="Normal 15 5 6" xfId="723"/>
    <cellStyle name="Normal 15 5 6 2" xfId="4405"/>
    <cellStyle name="Normal 15 5 6 2 2" xfId="9281"/>
    <cellStyle name="Normal 15 5 6 2 2 2" xfId="13506"/>
    <cellStyle name="Normal 15 5 6 2 3" xfId="12310"/>
    <cellStyle name="Normal 15 5 6 2 4" xfId="15620"/>
    <cellStyle name="Normal 15 5 6 2 5" xfId="8085"/>
    <cellStyle name="Normal 15 5 6 3" xfId="9280"/>
    <cellStyle name="Normal 15 5 6 3 2" xfId="13505"/>
    <cellStyle name="Normal 15 5 6 4" xfId="11392"/>
    <cellStyle name="Normal 15 5 6 5" xfId="14702"/>
    <cellStyle name="Normal 15 5 6 6" xfId="5367"/>
    <cellStyle name="Normal 15 5 7" xfId="724"/>
    <cellStyle name="Normal 15 5 7 2" xfId="4406"/>
    <cellStyle name="Normal 15 5 7 2 2" xfId="9283"/>
    <cellStyle name="Normal 15 5 7 2 2 2" xfId="13508"/>
    <cellStyle name="Normal 15 5 7 2 3" xfId="12311"/>
    <cellStyle name="Normal 15 5 7 2 4" xfId="15621"/>
    <cellStyle name="Normal 15 5 7 2 5" xfId="8086"/>
    <cellStyle name="Normal 15 5 7 3" xfId="9282"/>
    <cellStyle name="Normal 15 5 7 3 2" xfId="13507"/>
    <cellStyle name="Normal 15 5 7 4" xfId="11393"/>
    <cellStyle name="Normal 15 5 7 5" xfId="14703"/>
    <cellStyle name="Normal 15 5 7 6" xfId="5368"/>
    <cellStyle name="Normal 15 5 8" xfId="725"/>
    <cellStyle name="Normal 15 5 8 2" xfId="4407"/>
    <cellStyle name="Normal 15 5 8 2 2" xfId="9285"/>
    <cellStyle name="Normal 15 5 8 2 2 2" xfId="13510"/>
    <cellStyle name="Normal 15 5 8 2 3" xfId="12312"/>
    <cellStyle name="Normal 15 5 8 2 4" xfId="15622"/>
    <cellStyle name="Normal 15 5 8 2 5" xfId="8087"/>
    <cellStyle name="Normal 15 5 8 3" xfId="9284"/>
    <cellStyle name="Normal 15 5 8 3 2" xfId="13509"/>
    <cellStyle name="Normal 15 5 8 4" xfId="11394"/>
    <cellStyle name="Normal 15 5 8 5" xfId="14704"/>
    <cellStyle name="Normal 15 5 8 6" xfId="5369"/>
    <cellStyle name="Normal 15 5 9" xfId="726"/>
    <cellStyle name="Normal 15 5 9 2" xfId="4408"/>
    <cellStyle name="Normal 15 5 9 2 2" xfId="9287"/>
    <cellStyle name="Normal 15 5 9 2 2 2" xfId="13512"/>
    <cellStyle name="Normal 15 5 9 2 3" xfId="12313"/>
    <cellStyle name="Normal 15 5 9 2 4" xfId="15623"/>
    <cellStyle name="Normal 15 5 9 2 5" xfId="8088"/>
    <cellStyle name="Normal 15 5 9 3" xfId="9286"/>
    <cellStyle name="Normal 15 5 9 3 2" xfId="13511"/>
    <cellStyle name="Normal 15 5 9 4" xfId="11395"/>
    <cellStyle name="Normal 15 5 9 5" xfId="14705"/>
    <cellStyle name="Normal 15 5 9 6" xfId="5370"/>
    <cellStyle name="Normal 15 6" xfId="727"/>
    <cellStyle name="Normal 15 6 10" xfId="4409"/>
    <cellStyle name="Normal 15 6 10 2" xfId="9289"/>
    <cellStyle name="Normal 15 6 10 2 2" xfId="13514"/>
    <cellStyle name="Normal 15 6 10 3" xfId="12314"/>
    <cellStyle name="Normal 15 6 10 4" xfId="15624"/>
    <cellStyle name="Normal 15 6 10 5" xfId="8089"/>
    <cellStyle name="Normal 15 6 11" xfId="9288"/>
    <cellStyle name="Normal 15 6 11 2" xfId="13513"/>
    <cellStyle name="Normal 15 6 12" xfId="11396"/>
    <cellStyle name="Normal 15 6 13" xfId="14706"/>
    <cellStyle name="Normal 15 6 14" xfId="5371"/>
    <cellStyle name="Normal 15 6 2" xfId="728"/>
    <cellStyle name="Normal 15 6 2 2" xfId="4410"/>
    <cellStyle name="Normal 15 6 2 2 2" xfId="9291"/>
    <cellStyle name="Normal 15 6 2 2 2 2" xfId="13516"/>
    <cellStyle name="Normal 15 6 2 2 3" xfId="12315"/>
    <cellStyle name="Normal 15 6 2 2 4" xfId="15625"/>
    <cellStyle name="Normal 15 6 2 2 5" xfId="8090"/>
    <cellStyle name="Normal 15 6 2 3" xfId="9290"/>
    <cellStyle name="Normal 15 6 2 3 2" xfId="13515"/>
    <cellStyle name="Normal 15 6 2 4" xfId="11397"/>
    <cellStyle name="Normal 15 6 2 5" xfId="14707"/>
    <cellStyle name="Normal 15 6 2 6" xfId="5372"/>
    <cellStyle name="Normal 15 6 3" xfId="729"/>
    <cellStyle name="Normal 15 6 3 2" xfId="4411"/>
    <cellStyle name="Normal 15 6 3 2 2" xfId="9293"/>
    <cellStyle name="Normal 15 6 3 2 2 2" xfId="13518"/>
    <cellStyle name="Normal 15 6 3 2 3" xfId="12316"/>
    <cellStyle name="Normal 15 6 3 2 4" xfId="15626"/>
    <cellStyle name="Normal 15 6 3 2 5" xfId="8091"/>
    <cellStyle name="Normal 15 6 3 3" xfId="9292"/>
    <cellStyle name="Normal 15 6 3 3 2" xfId="13517"/>
    <cellStyle name="Normal 15 6 3 4" xfId="11398"/>
    <cellStyle name="Normal 15 6 3 5" xfId="14708"/>
    <cellStyle name="Normal 15 6 3 6" xfId="5373"/>
    <cellStyle name="Normal 15 6 4" xfId="730"/>
    <cellStyle name="Normal 15 6 4 2" xfId="4412"/>
    <cellStyle name="Normal 15 6 4 2 2" xfId="9295"/>
    <cellStyle name="Normal 15 6 4 2 2 2" xfId="13520"/>
    <cellStyle name="Normal 15 6 4 2 3" xfId="12317"/>
    <cellStyle name="Normal 15 6 4 2 4" xfId="15627"/>
    <cellStyle name="Normal 15 6 4 2 5" xfId="8092"/>
    <cellStyle name="Normal 15 6 4 3" xfId="9294"/>
    <cellStyle name="Normal 15 6 4 3 2" xfId="13519"/>
    <cellStyle name="Normal 15 6 4 4" xfId="11399"/>
    <cellStyle name="Normal 15 6 4 5" xfId="14709"/>
    <cellStyle name="Normal 15 6 4 6" xfId="5374"/>
    <cellStyle name="Normal 15 6 5" xfId="731"/>
    <cellStyle name="Normal 15 6 5 2" xfId="4413"/>
    <cellStyle name="Normal 15 6 5 2 2" xfId="9297"/>
    <cellStyle name="Normal 15 6 5 2 2 2" xfId="13522"/>
    <cellStyle name="Normal 15 6 5 2 3" xfId="12318"/>
    <cellStyle name="Normal 15 6 5 2 4" xfId="15628"/>
    <cellStyle name="Normal 15 6 5 2 5" xfId="8093"/>
    <cellStyle name="Normal 15 6 5 3" xfId="9296"/>
    <cellStyle name="Normal 15 6 5 3 2" xfId="13521"/>
    <cellStyle name="Normal 15 6 5 4" xfId="11400"/>
    <cellStyle name="Normal 15 6 5 5" xfId="14710"/>
    <cellStyle name="Normal 15 6 5 6" xfId="5375"/>
    <cellStyle name="Normal 15 6 6" xfId="732"/>
    <cellStyle name="Normal 15 6 6 2" xfId="4414"/>
    <cellStyle name="Normal 15 6 6 2 2" xfId="9299"/>
    <cellStyle name="Normal 15 6 6 2 2 2" xfId="13524"/>
    <cellStyle name="Normal 15 6 6 2 3" xfId="12319"/>
    <cellStyle name="Normal 15 6 6 2 4" xfId="15629"/>
    <cellStyle name="Normal 15 6 6 2 5" xfId="8094"/>
    <cellStyle name="Normal 15 6 6 3" xfId="9298"/>
    <cellStyle name="Normal 15 6 6 3 2" xfId="13523"/>
    <cellStyle name="Normal 15 6 6 4" xfId="11401"/>
    <cellStyle name="Normal 15 6 6 5" xfId="14711"/>
    <cellStyle name="Normal 15 6 6 6" xfId="5376"/>
    <cellStyle name="Normal 15 6 7" xfId="733"/>
    <cellStyle name="Normal 15 6 7 2" xfId="4415"/>
    <cellStyle name="Normal 15 6 7 2 2" xfId="9301"/>
    <cellStyle name="Normal 15 6 7 2 2 2" xfId="13526"/>
    <cellStyle name="Normal 15 6 7 2 3" xfId="12320"/>
    <cellStyle name="Normal 15 6 7 2 4" xfId="15630"/>
    <cellStyle name="Normal 15 6 7 2 5" xfId="8095"/>
    <cellStyle name="Normal 15 6 7 3" xfId="9300"/>
    <cellStyle name="Normal 15 6 7 3 2" xfId="13525"/>
    <cellStyle name="Normal 15 6 7 4" xfId="11402"/>
    <cellStyle name="Normal 15 6 7 5" xfId="14712"/>
    <cellStyle name="Normal 15 6 7 6" xfId="5377"/>
    <cellStyle name="Normal 15 6 8" xfId="734"/>
    <cellStyle name="Normal 15 6 8 2" xfId="4416"/>
    <cellStyle name="Normal 15 6 8 2 2" xfId="9303"/>
    <cellStyle name="Normal 15 6 8 2 2 2" xfId="13528"/>
    <cellStyle name="Normal 15 6 8 2 3" xfId="12321"/>
    <cellStyle name="Normal 15 6 8 2 4" xfId="15631"/>
    <cellStyle name="Normal 15 6 8 2 5" xfId="8096"/>
    <cellStyle name="Normal 15 6 8 3" xfId="9302"/>
    <cellStyle name="Normal 15 6 8 3 2" xfId="13527"/>
    <cellStyle name="Normal 15 6 8 4" xfId="11403"/>
    <cellStyle name="Normal 15 6 8 5" xfId="14713"/>
    <cellStyle name="Normal 15 6 8 6" xfId="5378"/>
    <cellStyle name="Normal 15 6 9" xfId="735"/>
    <cellStyle name="Normal 15 6 9 2" xfId="4417"/>
    <cellStyle name="Normal 15 6 9 2 2" xfId="9305"/>
    <cellStyle name="Normal 15 6 9 2 2 2" xfId="13530"/>
    <cellStyle name="Normal 15 6 9 2 3" xfId="12322"/>
    <cellStyle name="Normal 15 6 9 2 4" xfId="15632"/>
    <cellStyle name="Normal 15 6 9 2 5" xfId="8097"/>
    <cellStyle name="Normal 15 6 9 3" xfId="9304"/>
    <cellStyle name="Normal 15 6 9 3 2" xfId="13529"/>
    <cellStyle name="Normal 15 6 9 4" xfId="11404"/>
    <cellStyle name="Normal 15 6 9 5" xfId="14714"/>
    <cellStyle name="Normal 15 6 9 6" xfId="5379"/>
    <cellStyle name="Normal 15 7" xfId="736"/>
    <cellStyle name="Normal 15 7 10" xfId="4418"/>
    <cellStyle name="Normal 15 7 10 2" xfId="9307"/>
    <cellStyle name="Normal 15 7 10 2 2" xfId="13532"/>
    <cellStyle name="Normal 15 7 10 3" xfId="12323"/>
    <cellStyle name="Normal 15 7 10 4" xfId="15633"/>
    <cellStyle name="Normal 15 7 10 5" xfId="8098"/>
    <cellStyle name="Normal 15 7 11" xfId="9306"/>
    <cellStyle name="Normal 15 7 11 2" xfId="13531"/>
    <cellStyle name="Normal 15 7 12" xfId="11405"/>
    <cellStyle name="Normal 15 7 13" xfId="14715"/>
    <cellStyle name="Normal 15 7 14" xfId="5380"/>
    <cellStyle name="Normal 15 7 2" xfId="737"/>
    <cellStyle name="Normal 15 7 2 2" xfId="4419"/>
    <cellStyle name="Normal 15 7 2 2 2" xfId="9309"/>
    <cellStyle name="Normal 15 7 2 2 2 2" xfId="13534"/>
    <cellStyle name="Normal 15 7 2 2 3" xfId="12324"/>
    <cellStyle name="Normal 15 7 2 2 4" xfId="15634"/>
    <cellStyle name="Normal 15 7 2 2 5" xfId="8099"/>
    <cellStyle name="Normal 15 7 2 3" xfId="9308"/>
    <cellStyle name="Normal 15 7 2 3 2" xfId="13533"/>
    <cellStyle name="Normal 15 7 2 4" xfId="11406"/>
    <cellStyle name="Normal 15 7 2 5" xfId="14716"/>
    <cellStyle name="Normal 15 7 2 6" xfId="5381"/>
    <cellStyle name="Normal 15 7 3" xfId="738"/>
    <cellStyle name="Normal 15 7 3 2" xfId="4420"/>
    <cellStyle name="Normal 15 7 3 2 2" xfId="9311"/>
    <cellStyle name="Normal 15 7 3 2 2 2" xfId="13536"/>
    <cellStyle name="Normal 15 7 3 2 3" xfId="12325"/>
    <cellStyle name="Normal 15 7 3 2 4" xfId="15635"/>
    <cellStyle name="Normal 15 7 3 2 5" xfId="8100"/>
    <cellStyle name="Normal 15 7 3 3" xfId="9310"/>
    <cellStyle name="Normal 15 7 3 3 2" xfId="13535"/>
    <cellStyle name="Normal 15 7 3 4" xfId="11407"/>
    <cellStyle name="Normal 15 7 3 5" xfId="14717"/>
    <cellStyle name="Normal 15 7 3 6" xfId="5382"/>
    <cellStyle name="Normal 15 7 4" xfId="739"/>
    <cellStyle name="Normal 15 7 4 2" xfId="4421"/>
    <cellStyle name="Normal 15 7 4 2 2" xfId="9313"/>
    <cellStyle name="Normal 15 7 4 2 2 2" xfId="13538"/>
    <cellStyle name="Normal 15 7 4 2 3" xfId="12326"/>
    <cellStyle name="Normal 15 7 4 2 4" xfId="15636"/>
    <cellStyle name="Normal 15 7 4 2 5" xfId="8101"/>
    <cellStyle name="Normal 15 7 4 3" xfId="9312"/>
    <cellStyle name="Normal 15 7 4 3 2" xfId="13537"/>
    <cellStyle name="Normal 15 7 4 4" xfId="11408"/>
    <cellStyle name="Normal 15 7 4 5" xfId="14718"/>
    <cellStyle name="Normal 15 7 4 6" xfId="5383"/>
    <cellStyle name="Normal 15 7 5" xfId="740"/>
    <cellStyle name="Normal 15 7 5 2" xfId="4422"/>
    <cellStyle name="Normal 15 7 5 2 2" xfId="9315"/>
    <cellStyle name="Normal 15 7 5 2 2 2" xfId="13540"/>
    <cellStyle name="Normal 15 7 5 2 3" xfId="12327"/>
    <cellStyle name="Normal 15 7 5 2 4" xfId="15637"/>
    <cellStyle name="Normal 15 7 5 2 5" xfId="8102"/>
    <cellStyle name="Normal 15 7 5 3" xfId="9314"/>
    <cellStyle name="Normal 15 7 5 3 2" xfId="13539"/>
    <cellStyle name="Normal 15 7 5 4" xfId="11409"/>
    <cellStyle name="Normal 15 7 5 5" xfId="14719"/>
    <cellStyle name="Normal 15 7 5 6" xfId="5384"/>
    <cellStyle name="Normal 15 7 6" xfId="741"/>
    <cellStyle name="Normal 15 7 6 2" xfId="4423"/>
    <cellStyle name="Normal 15 7 6 2 2" xfId="9317"/>
    <cellStyle name="Normal 15 7 6 2 2 2" xfId="13542"/>
    <cellStyle name="Normal 15 7 6 2 3" xfId="12328"/>
    <cellStyle name="Normal 15 7 6 2 4" xfId="15638"/>
    <cellStyle name="Normal 15 7 6 2 5" xfId="8103"/>
    <cellStyle name="Normal 15 7 6 3" xfId="9316"/>
    <cellStyle name="Normal 15 7 6 3 2" xfId="13541"/>
    <cellStyle name="Normal 15 7 6 4" xfId="11410"/>
    <cellStyle name="Normal 15 7 6 5" xfId="14720"/>
    <cellStyle name="Normal 15 7 6 6" xfId="5385"/>
    <cellStyle name="Normal 15 7 7" xfId="742"/>
    <cellStyle name="Normal 15 7 7 2" xfId="4424"/>
    <cellStyle name="Normal 15 7 7 2 2" xfId="9319"/>
    <cellStyle name="Normal 15 7 7 2 2 2" xfId="13544"/>
    <cellStyle name="Normal 15 7 7 2 3" xfId="12329"/>
    <cellStyle name="Normal 15 7 7 2 4" xfId="15639"/>
    <cellStyle name="Normal 15 7 7 2 5" xfId="8104"/>
    <cellStyle name="Normal 15 7 7 3" xfId="9318"/>
    <cellStyle name="Normal 15 7 7 3 2" xfId="13543"/>
    <cellStyle name="Normal 15 7 7 4" xfId="11411"/>
    <cellStyle name="Normal 15 7 7 5" xfId="14721"/>
    <cellStyle name="Normal 15 7 7 6" xfId="5386"/>
    <cellStyle name="Normal 15 7 8" xfId="743"/>
    <cellStyle name="Normal 15 7 8 2" xfId="4425"/>
    <cellStyle name="Normal 15 7 8 2 2" xfId="9321"/>
    <cellStyle name="Normal 15 7 8 2 2 2" xfId="13546"/>
    <cellStyle name="Normal 15 7 8 2 3" xfId="12330"/>
    <cellStyle name="Normal 15 7 8 2 4" xfId="15640"/>
    <cellStyle name="Normal 15 7 8 2 5" xfId="8105"/>
    <cellStyle name="Normal 15 7 8 3" xfId="9320"/>
    <cellStyle name="Normal 15 7 8 3 2" xfId="13545"/>
    <cellStyle name="Normal 15 7 8 4" xfId="11412"/>
    <cellStyle name="Normal 15 7 8 5" xfId="14722"/>
    <cellStyle name="Normal 15 7 8 6" xfId="5387"/>
    <cellStyle name="Normal 15 7 9" xfId="744"/>
    <cellStyle name="Normal 15 7 9 2" xfId="4426"/>
    <cellStyle name="Normal 15 7 9 2 2" xfId="9323"/>
    <cellStyle name="Normal 15 7 9 2 2 2" xfId="13548"/>
    <cellStyle name="Normal 15 7 9 2 3" xfId="12331"/>
    <cellStyle name="Normal 15 7 9 2 4" xfId="15641"/>
    <cellStyle name="Normal 15 7 9 2 5" xfId="8106"/>
    <cellStyle name="Normal 15 7 9 3" xfId="9322"/>
    <cellStyle name="Normal 15 7 9 3 2" xfId="13547"/>
    <cellStyle name="Normal 15 7 9 4" xfId="11413"/>
    <cellStyle name="Normal 15 7 9 5" xfId="14723"/>
    <cellStyle name="Normal 15 7 9 6" xfId="5388"/>
    <cellStyle name="Normal 15 8" xfId="745"/>
    <cellStyle name="Normal 15 8 2" xfId="4427"/>
    <cellStyle name="Normal 15 8 2 2" xfId="9325"/>
    <cellStyle name="Normal 15 8 2 2 2" xfId="13550"/>
    <cellStyle name="Normal 15 8 2 3" xfId="12332"/>
    <cellStyle name="Normal 15 8 2 4" xfId="15642"/>
    <cellStyle name="Normal 15 8 2 5" xfId="8107"/>
    <cellStyle name="Normal 15 8 3" xfId="9324"/>
    <cellStyle name="Normal 15 8 3 2" xfId="13549"/>
    <cellStyle name="Normal 15 8 4" xfId="11414"/>
    <cellStyle name="Normal 15 8 5" xfId="14724"/>
    <cellStyle name="Normal 15 8 6" xfId="5389"/>
    <cellStyle name="Normal 15 9" xfId="746"/>
    <cellStyle name="Normal 15 9 2" xfId="4428"/>
    <cellStyle name="Normal 15 9 2 2" xfId="9327"/>
    <cellStyle name="Normal 15 9 2 2 2" xfId="13552"/>
    <cellStyle name="Normal 15 9 2 3" xfId="12333"/>
    <cellStyle name="Normal 15 9 2 4" xfId="15643"/>
    <cellStyle name="Normal 15 9 2 5" xfId="8108"/>
    <cellStyle name="Normal 15 9 3" xfId="9326"/>
    <cellStyle name="Normal 15 9 3 2" xfId="13551"/>
    <cellStyle name="Normal 15 9 4" xfId="11415"/>
    <cellStyle name="Normal 15 9 5" xfId="14725"/>
    <cellStyle name="Normal 15 9 6" xfId="5390"/>
    <cellStyle name="Normal 16" xfId="747"/>
    <cellStyle name="Normal 16 10" xfId="5391"/>
    <cellStyle name="Normal 16 2" xfId="748"/>
    <cellStyle name="Normal 16 2 10" xfId="749"/>
    <cellStyle name="Normal 16 2 10 2" xfId="4430"/>
    <cellStyle name="Normal 16 2 10 2 2" xfId="9330"/>
    <cellStyle name="Normal 16 2 10 2 2 2" xfId="13555"/>
    <cellStyle name="Normal 16 2 10 2 3" xfId="12335"/>
    <cellStyle name="Normal 16 2 10 2 4" xfId="15645"/>
    <cellStyle name="Normal 16 2 10 2 5" xfId="8110"/>
    <cellStyle name="Normal 16 2 10 3" xfId="9329"/>
    <cellStyle name="Normal 16 2 10 3 2" xfId="13554"/>
    <cellStyle name="Normal 16 2 10 4" xfId="11417"/>
    <cellStyle name="Normal 16 2 10 5" xfId="14727"/>
    <cellStyle name="Normal 16 2 10 6" xfId="5393"/>
    <cellStyle name="Normal 16 2 11" xfId="4429"/>
    <cellStyle name="Normal 16 2 11 2" xfId="9331"/>
    <cellStyle name="Normal 16 2 11 2 2" xfId="13556"/>
    <cellStyle name="Normal 16 2 11 3" xfId="12334"/>
    <cellStyle name="Normal 16 2 11 4" xfId="15644"/>
    <cellStyle name="Normal 16 2 11 5" xfId="8109"/>
    <cellStyle name="Normal 16 2 12" xfId="9328"/>
    <cellStyle name="Normal 16 2 12 2" xfId="13553"/>
    <cellStyle name="Normal 16 2 13" xfId="11416"/>
    <cellStyle name="Normal 16 2 14" xfId="14726"/>
    <cellStyle name="Normal 16 2 15" xfId="5392"/>
    <cellStyle name="Normal 16 2 2" xfId="750"/>
    <cellStyle name="Normal 16 2 2 2" xfId="4431"/>
    <cellStyle name="Normal 16 2 2 2 2" xfId="9333"/>
    <cellStyle name="Normal 16 2 2 2 2 2" xfId="13558"/>
    <cellStyle name="Normal 16 2 2 2 3" xfId="12336"/>
    <cellStyle name="Normal 16 2 2 2 4" xfId="15646"/>
    <cellStyle name="Normal 16 2 2 2 5" xfId="8111"/>
    <cellStyle name="Normal 16 2 2 3" xfId="9332"/>
    <cellStyle name="Normal 16 2 2 3 2" xfId="13557"/>
    <cellStyle name="Normal 16 2 2 4" xfId="11418"/>
    <cellStyle name="Normal 16 2 2 5" xfId="14728"/>
    <cellStyle name="Normal 16 2 2 6" xfId="5394"/>
    <cellStyle name="Normal 16 2 3" xfId="751"/>
    <cellStyle name="Normal 16 2 3 2" xfId="4432"/>
    <cellStyle name="Normal 16 2 3 2 2" xfId="9335"/>
    <cellStyle name="Normal 16 2 3 2 2 2" xfId="13560"/>
    <cellStyle name="Normal 16 2 3 2 3" xfId="12337"/>
    <cellStyle name="Normal 16 2 3 2 4" xfId="15647"/>
    <cellStyle name="Normal 16 2 3 2 5" xfId="8112"/>
    <cellStyle name="Normal 16 2 3 3" xfId="9334"/>
    <cellStyle name="Normal 16 2 3 3 2" xfId="13559"/>
    <cellStyle name="Normal 16 2 3 4" xfId="11419"/>
    <cellStyle name="Normal 16 2 3 5" xfId="14729"/>
    <cellStyle name="Normal 16 2 3 6" xfId="5395"/>
    <cellStyle name="Normal 16 2 4" xfId="752"/>
    <cellStyle name="Normal 16 2 4 2" xfId="4433"/>
    <cellStyle name="Normal 16 2 4 2 2" xfId="9337"/>
    <cellStyle name="Normal 16 2 4 2 2 2" xfId="13562"/>
    <cellStyle name="Normal 16 2 4 2 3" xfId="12338"/>
    <cellStyle name="Normal 16 2 4 2 4" xfId="15648"/>
    <cellStyle name="Normal 16 2 4 2 5" xfId="8113"/>
    <cellStyle name="Normal 16 2 4 3" xfId="9336"/>
    <cellStyle name="Normal 16 2 4 3 2" xfId="13561"/>
    <cellStyle name="Normal 16 2 4 4" xfId="11420"/>
    <cellStyle name="Normal 16 2 4 5" xfId="14730"/>
    <cellStyle name="Normal 16 2 4 6" xfId="5396"/>
    <cellStyle name="Normal 16 2 5" xfId="753"/>
    <cellStyle name="Normal 16 2 5 2" xfId="4434"/>
    <cellStyle name="Normal 16 2 5 2 2" xfId="9339"/>
    <cellStyle name="Normal 16 2 5 2 2 2" xfId="13564"/>
    <cellStyle name="Normal 16 2 5 2 3" xfId="12339"/>
    <cellStyle name="Normal 16 2 5 2 4" xfId="15649"/>
    <cellStyle name="Normal 16 2 5 2 5" xfId="8114"/>
    <cellStyle name="Normal 16 2 5 3" xfId="9338"/>
    <cellStyle name="Normal 16 2 5 3 2" xfId="13563"/>
    <cellStyle name="Normal 16 2 5 4" xfId="11421"/>
    <cellStyle name="Normal 16 2 5 5" xfId="14731"/>
    <cellStyle name="Normal 16 2 5 6" xfId="5397"/>
    <cellStyle name="Normal 16 2 6" xfId="754"/>
    <cellStyle name="Normal 16 2 6 2" xfId="4435"/>
    <cellStyle name="Normal 16 2 6 2 2" xfId="9341"/>
    <cellStyle name="Normal 16 2 6 2 2 2" xfId="13566"/>
    <cellStyle name="Normal 16 2 6 2 3" xfId="12340"/>
    <cellStyle name="Normal 16 2 6 2 4" xfId="15650"/>
    <cellStyle name="Normal 16 2 6 2 5" xfId="8115"/>
    <cellStyle name="Normal 16 2 6 3" xfId="9340"/>
    <cellStyle name="Normal 16 2 6 3 2" xfId="13565"/>
    <cellStyle name="Normal 16 2 6 4" xfId="11422"/>
    <cellStyle name="Normal 16 2 6 5" xfId="14732"/>
    <cellStyle name="Normal 16 2 6 6" xfId="5398"/>
    <cellStyle name="Normal 16 2 7" xfId="755"/>
    <cellStyle name="Normal 16 2 7 2" xfId="4436"/>
    <cellStyle name="Normal 16 2 7 2 2" xfId="9343"/>
    <cellStyle name="Normal 16 2 7 2 2 2" xfId="13568"/>
    <cellStyle name="Normal 16 2 7 2 3" xfId="12341"/>
    <cellStyle name="Normal 16 2 7 2 4" xfId="15651"/>
    <cellStyle name="Normal 16 2 7 2 5" xfId="8116"/>
    <cellStyle name="Normal 16 2 7 3" xfId="9342"/>
    <cellStyle name="Normal 16 2 7 3 2" xfId="13567"/>
    <cellStyle name="Normal 16 2 7 4" xfId="11423"/>
    <cellStyle name="Normal 16 2 7 5" xfId="14733"/>
    <cellStyle name="Normal 16 2 7 6" xfId="5399"/>
    <cellStyle name="Normal 16 2 8" xfId="756"/>
    <cellStyle name="Normal 16 2 8 2" xfId="4437"/>
    <cellStyle name="Normal 16 2 8 2 2" xfId="9345"/>
    <cellStyle name="Normal 16 2 8 2 2 2" xfId="13570"/>
    <cellStyle name="Normal 16 2 8 2 3" xfId="12342"/>
    <cellStyle name="Normal 16 2 8 2 4" xfId="15652"/>
    <cellStyle name="Normal 16 2 8 2 5" xfId="8117"/>
    <cellStyle name="Normal 16 2 8 3" xfId="9344"/>
    <cellStyle name="Normal 16 2 8 3 2" xfId="13569"/>
    <cellStyle name="Normal 16 2 8 4" xfId="11424"/>
    <cellStyle name="Normal 16 2 8 5" xfId="14734"/>
    <cellStyle name="Normal 16 2 8 6" xfId="5400"/>
    <cellStyle name="Normal 16 2 9" xfId="757"/>
    <cellStyle name="Normal 16 2 9 2" xfId="4438"/>
    <cellStyle name="Normal 16 2 9 2 2" xfId="9347"/>
    <cellStyle name="Normal 16 2 9 2 2 2" xfId="13572"/>
    <cellStyle name="Normal 16 2 9 2 3" xfId="12343"/>
    <cellStyle name="Normal 16 2 9 2 4" xfId="15653"/>
    <cellStyle name="Normal 16 2 9 2 5" xfId="8118"/>
    <cellStyle name="Normal 16 2 9 3" xfId="9346"/>
    <cellStyle name="Normal 16 2 9 3 2" xfId="13571"/>
    <cellStyle name="Normal 16 2 9 4" xfId="11425"/>
    <cellStyle name="Normal 16 2 9 5" xfId="14735"/>
    <cellStyle name="Normal 16 2 9 6" xfId="5401"/>
    <cellStyle name="Normal 16 3" xfId="758"/>
    <cellStyle name="Normal 16 3 10" xfId="759"/>
    <cellStyle name="Normal 16 3 10 2" xfId="4440"/>
    <cellStyle name="Normal 16 3 10 2 2" xfId="9350"/>
    <cellStyle name="Normal 16 3 10 2 2 2" xfId="13575"/>
    <cellStyle name="Normal 16 3 10 2 3" xfId="12345"/>
    <cellStyle name="Normal 16 3 10 2 4" xfId="15655"/>
    <cellStyle name="Normal 16 3 10 2 5" xfId="8120"/>
    <cellStyle name="Normal 16 3 10 3" xfId="9349"/>
    <cellStyle name="Normal 16 3 10 3 2" xfId="13574"/>
    <cellStyle name="Normal 16 3 10 4" xfId="11427"/>
    <cellStyle name="Normal 16 3 10 5" xfId="14737"/>
    <cellStyle name="Normal 16 3 10 6" xfId="5403"/>
    <cellStyle name="Normal 16 3 11" xfId="4439"/>
    <cellStyle name="Normal 16 3 11 2" xfId="9351"/>
    <cellStyle name="Normal 16 3 11 2 2" xfId="13576"/>
    <cellStyle name="Normal 16 3 11 3" xfId="12344"/>
    <cellStyle name="Normal 16 3 11 4" xfId="15654"/>
    <cellStyle name="Normal 16 3 11 5" xfId="8119"/>
    <cellStyle name="Normal 16 3 12" xfId="9348"/>
    <cellStyle name="Normal 16 3 12 2" xfId="13573"/>
    <cellStyle name="Normal 16 3 13" xfId="11426"/>
    <cellStyle name="Normal 16 3 14" xfId="14736"/>
    <cellStyle name="Normal 16 3 15" xfId="5402"/>
    <cellStyle name="Normal 16 3 2" xfId="760"/>
    <cellStyle name="Normal 16 3 2 2" xfId="4441"/>
    <cellStyle name="Normal 16 3 2 2 2" xfId="9353"/>
    <cellStyle name="Normal 16 3 2 2 2 2" xfId="13578"/>
    <cellStyle name="Normal 16 3 2 2 3" xfId="12346"/>
    <cellStyle name="Normal 16 3 2 2 4" xfId="15656"/>
    <cellStyle name="Normal 16 3 2 2 5" xfId="8121"/>
    <cellStyle name="Normal 16 3 2 3" xfId="9352"/>
    <cellStyle name="Normal 16 3 2 3 2" xfId="13577"/>
    <cellStyle name="Normal 16 3 2 4" xfId="11428"/>
    <cellStyle name="Normal 16 3 2 5" xfId="14738"/>
    <cellStyle name="Normal 16 3 2 6" xfId="5404"/>
    <cellStyle name="Normal 16 3 3" xfId="761"/>
    <cellStyle name="Normal 16 3 3 2" xfId="4442"/>
    <cellStyle name="Normal 16 3 3 2 2" xfId="9355"/>
    <cellStyle name="Normal 16 3 3 2 2 2" xfId="13580"/>
    <cellStyle name="Normal 16 3 3 2 3" xfId="12347"/>
    <cellStyle name="Normal 16 3 3 2 4" xfId="15657"/>
    <cellStyle name="Normal 16 3 3 2 5" xfId="8122"/>
    <cellStyle name="Normal 16 3 3 3" xfId="9354"/>
    <cellStyle name="Normal 16 3 3 3 2" xfId="13579"/>
    <cellStyle name="Normal 16 3 3 4" xfId="11429"/>
    <cellStyle name="Normal 16 3 3 5" xfId="14739"/>
    <cellStyle name="Normal 16 3 3 6" xfId="5405"/>
    <cellStyle name="Normal 16 3 4" xfId="762"/>
    <cellStyle name="Normal 16 3 4 2" xfId="4443"/>
    <cellStyle name="Normal 16 3 4 2 2" xfId="9357"/>
    <cellStyle name="Normal 16 3 4 2 2 2" xfId="13582"/>
    <cellStyle name="Normal 16 3 4 2 3" xfId="12348"/>
    <cellStyle name="Normal 16 3 4 2 4" xfId="15658"/>
    <cellStyle name="Normal 16 3 4 2 5" xfId="8123"/>
    <cellStyle name="Normal 16 3 4 3" xfId="9356"/>
    <cellStyle name="Normal 16 3 4 3 2" xfId="13581"/>
    <cellStyle name="Normal 16 3 4 4" xfId="11430"/>
    <cellStyle name="Normal 16 3 4 5" xfId="14740"/>
    <cellStyle name="Normal 16 3 4 6" xfId="5406"/>
    <cellStyle name="Normal 16 3 5" xfId="763"/>
    <cellStyle name="Normal 16 3 5 2" xfId="4444"/>
    <cellStyle name="Normal 16 3 5 2 2" xfId="9359"/>
    <cellStyle name="Normal 16 3 5 2 2 2" xfId="13584"/>
    <cellStyle name="Normal 16 3 5 2 3" xfId="12349"/>
    <cellStyle name="Normal 16 3 5 2 4" xfId="15659"/>
    <cellStyle name="Normal 16 3 5 2 5" xfId="8124"/>
    <cellStyle name="Normal 16 3 5 3" xfId="9358"/>
    <cellStyle name="Normal 16 3 5 3 2" xfId="13583"/>
    <cellStyle name="Normal 16 3 5 4" xfId="11431"/>
    <cellStyle name="Normal 16 3 5 5" xfId="14741"/>
    <cellStyle name="Normal 16 3 5 6" xfId="5407"/>
    <cellStyle name="Normal 16 3 6" xfId="764"/>
    <cellStyle name="Normal 16 3 6 2" xfId="4445"/>
    <cellStyle name="Normal 16 3 6 2 2" xfId="9361"/>
    <cellStyle name="Normal 16 3 6 2 2 2" xfId="13586"/>
    <cellStyle name="Normal 16 3 6 2 3" xfId="12350"/>
    <cellStyle name="Normal 16 3 6 2 4" xfId="15660"/>
    <cellStyle name="Normal 16 3 6 2 5" xfId="8125"/>
    <cellStyle name="Normal 16 3 6 3" xfId="9360"/>
    <cellStyle name="Normal 16 3 6 3 2" xfId="13585"/>
    <cellStyle name="Normal 16 3 6 4" xfId="11432"/>
    <cellStyle name="Normal 16 3 6 5" xfId="14742"/>
    <cellStyle name="Normal 16 3 6 6" xfId="5408"/>
    <cellStyle name="Normal 16 3 7" xfId="765"/>
    <cellStyle name="Normal 16 3 7 2" xfId="4446"/>
    <cellStyle name="Normal 16 3 7 2 2" xfId="9363"/>
    <cellStyle name="Normal 16 3 7 2 2 2" xfId="13588"/>
    <cellStyle name="Normal 16 3 7 2 3" xfId="12351"/>
    <cellStyle name="Normal 16 3 7 2 4" xfId="15661"/>
    <cellStyle name="Normal 16 3 7 2 5" xfId="8126"/>
    <cellStyle name="Normal 16 3 7 3" xfId="9362"/>
    <cellStyle name="Normal 16 3 7 3 2" xfId="13587"/>
    <cellStyle name="Normal 16 3 7 4" xfId="11433"/>
    <cellStyle name="Normal 16 3 7 5" xfId="14743"/>
    <cellStyle name="Normal 16 3 7 6" xfId="5409"/>
    <cellStyle name="Normal 16 3 8" xfId="766"/>
    <cellStyle name="Normal 16 3 8 2" xfId="4447"/>
    <cellStyle name="Normal 16 3 8 2 2" xfId="9365"/>
    <cellStyle name="Normal 16 3 8 2 2 2" xfId="13590"/>
    <cellStyle name="Normal 16 3 8 2 3" xfId="12352"/>
    <cellStyle name="Normal 16 3 8 2 4" xfId="15662"/>
    <cellStyle name="Normal 16 3 8 2 5" xfId="8127"/>
    <cellStyle name="Normal 16 3 8 3" xfId="9364"/>
    <cellStyle name="Normal 16 3 8 3 2" xfId="13589"/>
    <cellStyle name="Normal 16 3 8 4" xfId="11434"/>
    <cellStyle name="Normal 16 3 8 5" xfId="14744"/>
    <cellStyle name="Normal 16 3 8 6" xfId="5410"/>
    <cellStyle name="Normal 16 3 9" xfId="767"/>
    <cellStyle name="Normal 16 3 9 2" xfId="4448"/>
    <cellStyle name="Normal 16 3 9 2 2" xfId="9367"/>
    <cellStyle name="Normal 16 3 9 2 2 2" xfId="13592"/>
    <cellStyle name="Normal 16 3 9 2 3" xfId="12353"/>
    <cellStyle name="Normal 16 3 9 2 4" xfId="15663"/>
    <cellStyle name="Normal 16 3 9 2 5" xfId="8128"/>
    <cellStyle name="Normal 16 3 9 3" xfId="9366"/>
    <cellStyle name="Normal 16 3 9 3 2" xfId="13591"/>
    <cellStyle name="Normal 16 3 9 4" xfId="11435"/>
    <cellStyle name="Normal 16 3 9 5" xfId="14745"/>
    <cellStyle name="Normal 16 3 9 6" xfId="5411"/>
    <cellStyle name="Normal 16 4" xfId="768"/>
    <cellStyle name="Normal 16 4 10" xfId="769"/>
    <cellStyle name="Normal 16 4 10 2" xfId="4450"/>
    <cellStyle name="Normal 16 4 10 2 2" xfId="9370"/>
    <cellStyle name="Normal 16 4 10 2 2 2" xfId="13595"/>
    <cellStyle name="Normal 16 4 10 2 3" xfId="12355"/>
    <cellStyle name="Normal 16 4 10 2 4" xfId="15665"/>
    <cellStyle name="Normal 16 4 10 2 5" xfId="8130"/>
    <cellStyle name="Normal 16 4 10 3" xfId="9369"/>
    <cellStyle name="Normal 16 4 10 3 2" xfId="13594"/>
    <cellStyle name="Normal 16 4 10 4" xfId="11437"/>
    <cellStyle name="Normal 16 4 10 5" xfId="14747"/>
    <cellStyle name="Normal 16 4 10 6" xfId="5413"/>
    <cellStyle name="Normal 16 4 11" xfId="4449"/>
    <cellStyle name="Normal 16 4 11 2" xfId="9371"/>
    <cellStyle name="Normal 16 4 11 2 2" xfId="13596"/>
    <cellStyle name="Normal 16 4 11 3" xfId="12354"/>
    <cellStyle name="Normal 16 4 11 4" xfId="15664"/>
    <cellStyle name="Normal 16 4 11 5" xfId="8129"/>
    <cellStyle name="Normal 16 4 12" xfId="9368"/>
    <cellStyle name="Normal 16 4 12 2" xfId="13593"/>
    <cellStyle name="Normal 16 4 13" xfId="11436"/>
    <cellStyle name="Normal 16 4 14" xfId="14746"/>
    <cellStyle name="Normal 16 4 15" xfId="5412"/>
    <cellStyle name="Normal 16 4 2" xfId="770"/>
    <cellStyle name="Normal 16 4 2 2" xfId="4451"/>
    <cellStyle name="Normal 16 4 2 2 2" xfId="9373"/>
    <cellStyle name="Normal 16 4 2 2 2 2" xfId="13598"/>
    <cellStyle name="Normal 16 4 2 2 3" xfId="12356"/>
    <cellStyle name="Normal 16 4 2 2 4" xfId="15666"/>
    <cellStyle name="Normal 16 4 2 2 5" xfId="8131"/>
    <cellStyle name="Normal 16 4 2 3" xfId="9372"/>
    <cellStyle name="Normal 16 4 2 3 2" xfId="13597"/>
    <cellStyle name="Normal 16 4 2 4" xfId="11438"/>
    <cellStyle name="Normal 16 4 2 5" xfId="14748"/>
    <cellStyle name="Normal 16 4 2 6" xfId="5414"/>
    <cellStyle name="Normal 16 4 3" xfId="771"/>
    <cellStyle name="Normal 16 4 3 2" xfId="4452"/>
    <cellStyle name="Normal 16 4 3 2 2" xfId="9375"/>
    <cellStyle name="Normal 16 4 3 2 2 2" xfId="13600"/>
    <cellStyle name="Normal 16 4 3 2 3" xfId="12357"/>
    <cellStyle name="Normal 16 4 3 2 4" xfId="15667"/>
    <cellStyle name="Normal 16 4 3 2 5" xfId="8132"/>
    <cellStyle name="Normal 16 4 3 3" xfId="9374"/>
    <cellStyle name="Normal 16 4 3 3 2" xfId="13599"/>
    <cellStyle name="Normal 16 4 3 4" xfId="11439"/>
    <cellStyle name="Normal 16 4 3 5" xfId="14749"/>
    <cellStyle name="Normal 16 4 3 6" xfId="5415"/>
    <cellStyle name="Normal 16 4 4" xfId="772"/>
    <cellStyle name="Normal 16 4 4 2" xfId="4453"/>
    <cellStyle name="Normal 16 4 4 2 2" xfId="9377"/>
    <cellStyle name="Normal 16 4 4 2 2 2" xfId="13602"/>
    <cellStyle name="Normal 16 4 4 2 3" xfId="12358"/>
    <cellStyle name="Normal 16 4 4 2 4" xfId="15668"/>
    <cellStyle name="Normal 16 4 4 2 5" xfId="8133"/>
    <cellStyle name="Normal 16 4 4 3" xfId="9376"/>
    <cellStyle name="Normal 16 4 4 3 2" xfId="13601"/>
    <cellStyle name="Normal 16 4 4 4" xfId="11440"/>
    <cellStyle name="Normal 16 4 4 5" xfId="14750"/>
    <cellStyle name="Normal 16 4 4 6" xfId="5416"/>
    <cellStyle name="Normal 16 4 5" xfId="773"/>
    <cellStyle name="Normal 16 4 5 2" xfId="4454"/>
    <cellStyle name="Normal 16 4 5 2 2" xfId="9379"/>
    <cellStyle name="Normal 16 4 5 2 2 2" xfId="13604"/>
    <cellStyle name="Normal 16 4 5 2 3" xfId="12359"/>
    <cellStyle name="Normal 16 4 5 2 4" xfId="15669"/>
    <cellStyle name="Normal 16 4 5 2 5" xfId="8134"/>
    <cellStyle name="Normal 16 4 5 3" xfId="9378"/>
    <cellStyle name="Normal 16 4 5 3 2" xfId="13603"/>
    <cellStyle name="Normal 16 4 5 4" xfId="11441"/>
    <cellStyle name="Normal 16 4 5 5" xfId="14751"/>
    <cellStyle name="Normal 16 4 5 6" xfId="5417"/>
    <cellStyle name="Normal 16 4 6" xfId="774"/>
    <cellStyle name="Normal 16 4 6 2" xfId="4455"/>
    <cellStyle name="Normal 16 4 6 2 2" xfId="9381"/>
    <cellStyle name="Normal 16 4 6 2 2 2" xfId="13606"/>
    <cellStyle name="Normal 16 4 6 2 3" xfId="12360"/>
    <cellStyle name="Normal 16 4 6 2 4" xfId="15670"/>
    <cellStyle name="Normal 16 4 6 2 5" xfId="8135"/>
    <cellStyle name="Normal 16 4 6 3" xfId="9380"/>
    <cellStyle name="Normal 16 4 6 3 2" xfId="13605"/>
    <cellStyle name="Normal 16 4 6 4" xfId="11442"/>
    <cellStyle name="Normal 16 4 6 5" xfId="14752"/>
    <cellStyle name="Normal 16 4 6 6" xfId="5418"/>
    <cellStyle name="Normal 16 4 7" xfId="775"/>
    <cellStyle name="Normal 16 4 7 2" xfId="4456"/>
    <cellStyle name="Normal 16 4 7 2 2" xfId="9383"/>
    <cellStyle name="Normal 16 4 7 2 2 2" xfId="13608"/>
    <cellStyle name="Normal 16 4 7 2 3" xfId="12361"/>
    <cellStyle name="Normal 16 4 7 2 4" xfId="15671"/>
    <cellStyle name="Normal 16 4 7 2 5" xfId="8136"/>
    <cellStyle name="Normal 16 4 7 3" xfId="9382"/>
    <cellStyle name="Normal 16 4 7 3 2" xfId="13607"/>
    <cellStyle name="Normal 16 4 7 4" xfId="11443"/>
    <cellStyle name="Normal 16 4 7 5" xfId="14753"/>
    <cellStyle name="Normal 16 4 7 6" xfId="5419"/>
    <cellStyle name="Normal 16 4 8" xfId="776"/>
    <cellStyle name="Normal 16 4 8 2" xfId="4457"/>
    <cellStyle name="Normal 16 4 8 2 2" xfId="9385"/>
    <cellStyle name="Normal 16 4 8 2 2 2" xfId="13610"/>
    <cellStyle name="Normal 16 4 8 2 3" xfId="12362"/>
    <cellStyle name="Normal 16 4 8 2 4" xfId="15672"/>
    <cellStyle name="Normal 16 4 8 2 5" xfId="8137"/>
    <cellStyle name="Normal 16 4 8 3" xfId="9384"/>
    <cellStyle name="Normal 16 4 8 3 2" xfId="13609"/>
    <cellStyle name="Normal 16 4 8 4" xfId="11444"/>
    <cellStyle name="Normal 16 4 8 5" xfId="14754"/>
    <cellStyle name="Normal 16 4 8 6" xfId="5420"/>
    <cellStyle name="Normal 16 4 9" xfId="777"/>
    <cellStyle name="Normal 16 4 9 2" xfId="4458"/>
    <cellStyle name="Normal 16 4 9 2 2" xfId="9387"/>
    <cellStyle name="Normal 16 4 9 2 2 2" xfId="13612"/>
    <cellStyle name="Normal 16 4 9 2 3" xfId="12363"/>
    <cellStyle name="Normal 16 4 9 2 4" xfId="15673"/>
    <cellStyle name="Normal 16 4 9 2 5" xfId="8138"/>
    <cellStyle name="Normal 16 4 9 3" xfId="9386"/>
    <cellStyle name="Normal 16 4 9 3 2" xfId="13611"/>
    <cellStyle name="Normal 16 4 9 4" xfId="11445"/>
    <cellStyle name="Normal 16 4 9 5" xfId="14755"/>
    <cellStyle name="Normal 16 4 9 6" xfId="5421"/>
    <cellStyle name="Normal 16 5" xfId="778"/>
    <cellStyle name="Normal 16 5 10" xfId="779"/>
    <cellStyle name="Normal 16 5 10 2" xfId="4460"/>
    <cellStyle name="Normal 16 5 10 2 2" xfId="9390"/>
    <cellStyle name="Normal 16 5 10 2 2 2" xfId="13615"/>
    <cellStyle name="Normal 16 5 10 2 3" xfId="12365"/>
    <cellStyle name="Normal 16 5 10 2 4" xfId="15675"/>
    <cellStyle name="Normal 16 5 10 2 5" xfId="8140"/>
    <cellStyle name="Normal 16 5 10 3" xfId="9389"/>
    <cellStyle name="Normal 16 5 10 3 2" xfId="13614"/>
    <cellStyle name="Normal 16 5 10 4" xfId="11447"/>
    <cellStyle name="Normal 16 5 10 5" xfId="14757"/>
    <cellStyle name="Normal 16 5 10 6" xfId="5423"/>
    <cellStyle name="Normal 16 5 11" xfId="4459"/>
    <cellStyle name="Normal 16 5 11 2" xfId="9391"/>
    <cellStyle name="Normal 16 5 11 2 2" xfId="13616"/>
    <cellStyle name="Normal 16 5 11 3" xfId="12364"/>
    <cellStyle name="Normal 16 5 11 4" xfId="15674"/>
    <cellStyle name="Normal 16 5 11 5" xfId="8139"/>
    <cellStyle name="Normal 16 5 12" xfId="9388"/>
    <cellStyle name="Normal 16 5 12 2" xfId="13613"/>
    <cellStyle name="Normal 16 5 13" xfId="11446"/>
    <cellStyle name="Normal 16 5 14" xfId="14756"/>
    <cellStyle name="Normal 16 5 15" xfId="5422"/>
    <cellStyle name="Normal 16 5 2" xfId="780"/>
    <cellStyle name="Normal 16 5 2 2" xfId="4461"/>
    <cellStyle name="Normal 16 5 2 2 2" xfId="9393"/>
    <cellStyle name="Normal 16 5 2 2 2 2" xfId="13618"/>
    <cellStyle name="Normal 16 5 2 2 3" xfId="12366"/>
    <cellStyle name="Normal 16 5 2 2 4" xfId="15676"/>
    <cellStyle name="Normal 16 5 2 2 5" xfId="8141"/>
    <cellStyle name="Normal 16 5 2 3" xfId="9392"/>
    <cellStyle name="Normal 16 5 2 3 2" xfId="13617"/>
    <cellStyle name="Normal 16 5 2 4" xfId="11448"/>
    <cellStyle name="Normal 16 5 2 5" xfId="14758"/>
    <cellStyle name="Normal 16 5 2 6" xfId="5424"/>
    <cellStyle name="Normal 16 5 3" xfId="781"/>
    <cellStyle name="Normal 16 5 3 2" xfId="4462"/>
    <cellStyle name="Normal 16 5 3 2 2" xfId="9395"/>
    <cellStyle name="Normal 16 5 3 2 2 2" xfId="13620"/>
    <cellStyle name="Normal 16 5 3 2 3" xfId="12367"/>
    <cellStyle name="Normal 16 5 3 2 4" xfId="15677"/>
    <cellStyle name="Normal 16 5 3 2 5" xfId="8142"/>
    <cellStyle name="Normal 16 5 3 3" xfId="9394"/>
    <cellStyle name="Normal 16 5 3 3 2" xfId="13619"/>
    <cellStyle name="Normal 16 5 3 4" xfId="11449"/>
    <cellStyle name="Normal 16 5 3 5" xfId="14759"/>
    <cellStyle name="Normal 16 5 3 6" xfId="5425"/>
    <cellStyle name="Normal 16 5 4" xfId="782"/>
    <cellStyle name="Normal 16 5 4 2" xfId="4463"/>
    <cellStyle name="Normal 16 5 4 2 2" xfId="9397"/>
    <cellStyle name="Normal 16 5 4 2 2 2" xfId="13622"/>
    <cellStyle name="Normal 16 5 4 2 3" xfId="12368"/>
    <cellStyle name="Normal 16 5 4 2 4" xfId="15678"/>
    <cellStyle name="Normal 16 5 4 2 5" xfId="8143"/>
    <cellStyle name="Normal 16 5 4 3" xfId="9396"/>
    <cellStyle name="Normal 16 5 4 3 2" xfId="13621"/>
    <cellStyle name="Normal 16 5 4 4" xfId="11450"/>
    <cellStyle name="Normal 16 5 4 5" xfId="14760"/>
    <cellStyle name="Normal 16 5 4 6" xfId="5426"/>
    <cellStyle name="Normal 16 5 5" xfId="783"/>
    <cellStyle name="Normal 16 5 5 2" xfId="4464"/>
    <cellStyle name="Normal 16 5 5 2 2" xfId="9399"/>
    <cellStyle name="Normal 16 5 5 2 2 2" xfId="13624"/>
    <cellStyle name="Normal 16 5 5 2 3" xfId="12369"/>
    <cellStyle name="Normal 16 5 5 2 4" xfId="15679"/>
    <cellStyle name="Normal 16 5 5 2 5" xfId="8144"/>
    <cellStyle name="Normal 16 5 5 3" xfId="9398"/>
    <cellStyle name="Normal 16 5 5 3 2" xfId="13623"/>
    <cellStyle name="Normal 16 5 5 4" xfId="11451"/>
    <cellStyle name="Normal 16 5 5 5" xfId="14761"/>
    <cellStyle name="Normal 16 5 5 6" xfId="5427"/>
    <cellStyle name="Normal 16 5 6" xfId="784"/>
    <cellStyle name="Normal 16 5 6 2" xfId="4465"/>
    <cellStyle name="Normal 16 5 6 2 2" xfId="9401"/>
    <cellStyle name="Normal 16 5 6 2 2 2" xfId="13626"/>
    <cellStyle name="Normal 16 5 6 2 3" xfId="12370"/>
    <cellStyle name="Normal 16 5 6 2 4" xfId="15680"/>
    <cellStyle name="Normal 16 5 6 2 5" xfId="8145"/>
    <cellStyle name="Normal 16 5 6 3" xfId="9400"/>
    <cellStyle name="Normal 16 5 6 3 2" xfId="13625"/>
    <cellStyle name="Normal 16 5 6 4" xfId="11452"/>
    <cellStyle name="Normal 16 5 6 5" xfId="14762"/>
    <cellStyle name="Normal 16 5 6 6" xfId="5428"/>
    <cellStyle name="Normal 16 5 7" xfId="785"/>
    <cellStyle name="Normal 16 5 7 2" xfId="4466"/>
    <cellStyle name="Normal 16 5 7 2 2" xfId="9403"/>
    <cellStyle name="Normal 16 5 7 2 2 2" xfId="13628"/>
    <cellStyle name="Normal 16 5 7 2 3" xfId="12371"/>
    <cellStyle name="Normal 16 5 7 2 4" xfId="15681"/>
    <cellStyle name="Normal 16 5 7 2 5" xfId="8146"/>
    <cellStyle name="Normal 16 5 7 3" xfId="9402"/>
    <cellStyle name="Normal 16 5 7 3 2" xfId="13627"/>
    <cellStyle name="Normal 16 5 7 4" xfId="11453"/>
    <cellStyle name="Normal 16 5 7 5" xfId="14763"/>
    <cellStyle name="Normal 16 5 7 6" xfId="5429"/>
    <cellStyle name="Normal 16 5 8" xfId="786"/>
    <cellStyle name="Normal 16 5 8 2" xfId="4467"/>
    <cellStyle name="Normal 16 5 8 2 2" xfId="9405"/>
    <cellStyle name="Normal 16 5 8 2 2 2" xfId="13630"/>
    <cellStyle name="Normal 16 5 8 2 3" xfId="12372"/>
    <cellStyle name="Normal 16 5 8 2 4" xfId="15682"/>
    <cellStyle name="Normal 16 5 8 2 5" xfId="8147"/>
    <cellStyle name="Normal 16 5 8 3" xfId="9404"/>
    <cellStyle name="Normal 16 5 8 3 2" xfId="13629"/>
    <cellStyle name="Normal 16 5 8 4" xfId="11454"/>
    <cellStyle name="Normal 16 5 8 5" xfId="14764"/>
    <cellStyle name="Normal 16 5 8 6" xfId="5430"/>
    <cellStyle name="Normal 16 5 9" xfId="787"/>
    <cellStyle name="Normal 16 5 9 2" xfId="4468"/>
    <cellStyle name="Normal 16 5 9 2 2" xfId="9407"/>
    <cellStyle name="Normal 16 5 9 2 2 2" xfId="13632"/>
    <cellStyle name="Normal 16 5 9 2 3" xfId="12373"/>
    <cellStyle name="Normal 16 5 9 2 4" xfId="15683"/>
    <cellStyle name="Normal 16 5 9 2 5" xfId="8148"/>
    <cellStyle name="Normal 16 5 9 3" xfId="9406"/>
    <cellStyle name="Normal 16 5 9 3 2" xfId="13631"/>
    <cellStyle name="Normal 16 5 9 4" xfId="11455"/>
    <cellStyle name="Normal 16 5 9 5" xfId="14765"/>
    <cellStyle name="Normal 16 5 9 6" xfId="5431"/>
    <cellStyle name="Normal 16 6" xfId="788"/>
    <cellStyle name="Normal 16 6 10" xfId="4469"/>
    <cellStyle name="Normal 16 6 10 2" xfId="9409"/>
    <cellStyle name="Normal 16 6 10 2 2" xfId="13634"/>
    <cellStyle name="Normal 16 6 10 3" xfId="12374"/>
    <cellStyle name="Normal 16 6 10 4" xfId="15684"/>
    <cellStyle name="Normal 16 6 10 5" xfId="8149"/>
    <cellStyle name="Normal 16 6 11" xfId="9408"/>
    <cellStyle name="Normal 16 6 11 2" xfId="13633"/>
    <cellStyle name="Normal 16 6 12" xfId="11456"/>
    <cellStyle name="Normal 16 6 13" xfId="14766"/>
    <cellStyle name="Normal 16 6 14" xfId="5432"/>
    <cellStyle name="Normal 16 6 2" xfId="789"/>
    <cellStyle name="Normal 16 6 2 2" xfId="4470"/>
    <cellStyle name="Normal 16 6 2 2 2" xfId="9411"/>
    <cellStyle name="Normal 16 6 2 2 2 2" xfId="13636"/>
    <cellStyle name="Normal 16 6 2 2 3" xfId="12375"/>
    <cellStyle name="Normal 16 6 2 2 4" xfId="15685"/>
    <cellStyle name="Normal 16 6 2 2 5" xfId="8150"/>
    <cellStyle name="Normal 16 6 2 3" xfId="9410"/>
    <cellStyle name="Normal 16 6 2 3 2" xfId="13635"/>
    <cellStyle name="Normal 16 6 2 4" xfId="11457"/>
    <cellStyle name="Normal 16 6 2 5" xfId="14767"/>
    <cellStyle name="Normal 16 6 2 6" xfId="5433"/>
    <cellStyle name="Normal 16 6 3" xfId="790"/>
    <cellStyle name="Normal 16 6 3 2" xfId="4471"/>
    <cellStyle name="Normal 16 6 3 2 2" xfId="9413"/>
    <cellStyle name="Normal 16 6 3 2 2 2" xfId="13638"/>
    <cellStyle name="Normal 16 6 3 2 3" xfId="12376"/>
    <cellStyle name="Normal 16 6 3 2 4" xfId="15686"/>
    <cellStyle name="Normal 16 6 3 2 5" xfId="8151"/>
    <cellStyle name="Normal 16 6 3 3" xfId="9412"/>
    <cellStyle name="Normal 16 6 3 3 2" xfId="13637"/>
    <cellStyle name="Normal 16 6 3 4" xfId="11458"/>
    <cellStyle name="Normal 16 6 3 5" xfId="14768"/>
    <cellStyle name="Normal 16 6 3 6" xfId="5434"/>
    <cellStyle name="Normal 16 6 4" xfId="791"/>
    <cellStyle name="Normal 16 6 4 2" xfId="4472"/>
    <cellStyle name="Normal 16 6 4 2 2" xfId="9415"/>
    <cellStyle name="Normal 16 6 4 2 2 2" xfId="13640"/>
    <cellStyle name="Normal 16 6 4 2 3" xfId="12377"/>
    <cellStyle name="Normal 16 6 4 2 4" xfId="15687"/>
    <cellStyle name="Normal 16 6 4 2 5" xfId="8152"/>
    <cellStyle name="Normal 16 6 4 3" xfId="9414"/>
    <cellStyle name="Normal 16 6 4 3 2" xfId="13639"/>
    <cellStyle name="Normal 16 6 4 4" xfId="11459"/>
    <cellStyle name="Normal 16 6 4 5" xfId="14769"/>
    <cellStyle name="Normal 16 6 4 6" xfId="5435"/>
    <cellStyle name="Normal 16 6 5" xfId="792"/>
    <cellStyle name="Normal 16 6 5 2" xfId="4473"/>
    <cellStyle name="Normal 16 6 5 2 2" xfId="9417"/>
    <cellStyle name="Normal 16 6 5 2 2 2" xfId="13642"/>
    <cellStyle name="Normal 16 6 5 2 3" xfId="12378"/>
    <cellStyle name="Normal 16 6 5 2 4" xfId="15688"/>
    <cellStyle name="Normal 16 6 5 2 5" xfId="8153"/>
    <cellStyle name="Normal 16 6 5 3" xfId="9416"/>
    <cellStyle name="Normal 16 6 5 3 2" xfId="13641"/>
    <cellStyle name="Normal 16 6 5 4" xfId="11460"/>
    <cellStyle name="Normal 16 6 5 5" xfId="14770"/>
    <cellStyle name="Normal 16 6 5 6" xfId="5436"/>
    <cellStyle name="Normal 16 6 6" xfId="793"/>
    <cellStyle name="Normal 16 6 6 2" xfId="4474"/>
    <cellStyle name="Normal 16 6 6 2 2" xfId="9419"/>
    <cellStyle name="Normal 16 6 6 2 2 2" xfId="13644"/>
    <cellStyle name="Normal 16 6 6 2 3" xfId="12379"/>
    <cellStyle name="Normal 16 6 6 2 4" xfId="15689"/>
    <cellStyle name="Normal 16 6 6 2 5" xfId="8154"/>
    <cellStyle name="Normal 16 6 6 3" xfId="9418"/>
    <cellStyle name="Normal 16 6 6 3 2" xfId="13643"/>
    <cellStyle name="Normal 16 6 6 4" xfId="11461"/>
    <cellStyle name="Normal 16 6 6 5" xfId="14771"/>
    <cellStyle name="Normal 16 6 6 6" xfId="5437"/>
    <cellStyle name="Normal 16 6 7" xfId="794"/>
    <cellStyle name="Normal 16 6 7 2" xfId="4475"/>
    <cellStyle name="Normal 16 6 7 2 2" xfId="9421"/>
    <cellStyle name="Normal 16 6 7 2 2 2" xfId="13646"/>
    <cellStyle name="Normal 16 6 7 2 3" xfId="12380"/>
    <cellStyle name="Normal 16 6 7 2 4" xfId="15690"/>
    <cellStyle name="Normal 16 6 7 2 5" xfId="8155"/>
    <cellStyle name="Normal 16 6 7 3" xfId="9420"/>
    <cellStyle name="Normal 16 6 7 3 2" xfId="13645"/>
    <cellStyle name="Normal 16 6 7 4" xfId="11462"/>
    <cellStyle name="Normal 16 6 7 5" xfId="14772"/>
    <cellStyle name="Normal 16 6 7 6" xfId="5438"/>
    <cellStyle name="Normal 16 6 8" xfId="795"/>
    <cellStyle name="Normal 16 6 8 2" xfId="4476"/>
    <cellStyle name="Normal 16 6 8 2 2" xfId="9423"/>
    <cellStyle name="Normal 16 6 8 2 2 2" xfId="13648"/>
    <cellStyle name="Normal 16 6 8 2 3" xfId="12381"/>
    <cellStyle name="Normal 16 6 8 2 4" xfId="15691"/>
    <cellStyle name="Normal 16 6 8 2 5" xfId="8156"/>
    <cellStyle name="Normal 16 6 8 3" xfId="9422"/>
    <cellStyle name="Normal 16 6 8 3 2" xfId="13647"/>
    <cellStyle name="Normal 16 6 8 4" xfId="11463"/>
    <cellStyle name="Normal 16 6 8 5" xfId="14773"/>
    <cellStyle name="Normal 16 6 8 6" xfId="5439"/>
    <cellStyle name="Normal 16 6 9" xfId="796"/>
    <cellStyle name="Normal 16 6 9 2" xfId="4477"/>
    <cellStyle name="Normal 16 6 9 2 2" xfId="9425"/>
    <cellStyle name="Normal 16 6 9 2 2 2" xfId="13650"/>
    <cellStyle name="Normal 16 6 9 2 3" xfId="12382"/>
    <cellStyle name="Normal 16 6 9 2 4" xfId="15692"/>
    <cellStyle name="Normal 16 6 9 2 5" xfId="8157"/>
    <cellStyle name="Normal 16 6 9 3" xfId="9424"/>
    <cellStyle name="Normal 16 6 9 3 2" xfId="13649"/>
    <cellStyle name="Normal 16 6 9 4" xfId="11464"/>
    <cellStyle name="Normal 16 6 9 5" xfId="14774"/>
    <cellStyle name="Normal 16 6 9 6" xfId="5440"/>
    <cellStyle name="Normal 16 7" xfId="797"/>
    <cellStyle name="Normal 16 7 10" xfId="4478"/>
    <cellStyle name="Normal 16 7 10 2" xfId="9427"/>
    <cellStyle name="Normal 16 7 10 2 2" xfId="13652"/>
    <cellStyle name="Normal 16 7 10 3" xfId="12383"/>
    <cellStyle name="Normal 16 7 10 4" xfId="15693"/>
    <cellStyle name="Normal 16 7 10 5" xfId="8158"/>
    <cellStyle name="Normal 16 7 11" xfId="9426"/>
    <cellStyle name="Normal 16 7 11 2" xfId="13651"/>
    <cellStyle name="Normal 16 7 12" xfId="11465"/>
    <cellStyle name="Normal 16 7 13" xfId="14775"/>
    <cellStyle name="Normal 16 7 14" xfId="5441"/>
    <cellStyle name="Normal 16 7 2" xfId="798"/>
    <cellStyle name="Normal 16 7 2 2" xfId="4479"/>
    <cellStyle name="Normal 16 7 2 2 2" xfId="9429"/>
    <cellStyle name="Normal 16 7 2 2 2 2" xfId="13654"/>
    <cellStyle name="Normal 16 7 2 2 3" xfId="12384"/>
    <cellStyle name="Normal 16 7 2 2 4" xfId="15694"/>
    <cellStyle name="Normal 16 7 2 2 5" xfId="8159"/>
    <cellStyle name="Normal 16 7 2 3" xfId="9428"/>
    <cellStyle name="Normal 16 7 2 3 2" xfId="13653"/>
    <cellStyle name="Normal 16 7 2 4" xfId="11466"/>
    <cellStyle name="Normal 16 7 2 5" xfId="14776"/>
    <cellStyle name="Normal 16 7 2 6" xfId="5442"/>
    <cellStyle name="Normal 16 7 3" xfId="799"/>
    <cellStyle name="Normal 16 7 3 2" xfId="4480"/>
    <cellStyle name="Normal 16 7 3 2 2" xfId="9431"/>
    <cellStyle name="Normal 16 7 3 2 2 2" xfId="13656"/>
    <cellStyle name="Normal 16 7 3 2 3" xfId="12385"/>
    <cellStyle name="Normal 16 7 3 2 4" xfId="15695"/>
    <cellStyle name="Normal 16 7 3 2 5" xfId="8160"/>
    <cellStyle name="Normal 16 7 3 3" xfId="9430"/>
    <cellStyle name="Normal 16 7 3 3 2" xfId="13655"/>
    <cellStyle name="Normal 16 7 3 4" xfId="11467"/>
    <cellStyle name="Normal 16 7 3 5" xfId="14777"/>
    <cellStyle name="Normal 16 7 3 6" xfId="5443"/>
    <cellStyle name="Normal 16 7 4" xfId="800"/>
    <cellStyle name="Normal 16 7 4 2" xfId="4481"/>
    <cellStyle name="Normal 16 7 4 2 2" xfId="9433"/>
    <cellStyle name="Normal 16 7 4 2 2 2" xfId="13658"/>
    <cellStyle name="Normal 16 7 4 2 3" xfId="12386"/>
    <cellStyle name="Normal 16 7 4 2 4" xfId="15696"/>
    <cellStyle name="Normal 16 7 4 2 5" xfId="8161"/>
    <cellStyle name="Normal 16 7 4 3" xfId="9432"/>
    <cellStyle name="Normal 16 7 4 3 2" xfId="13657"/>
    <cellStyle name="Normal 16 7 4 4" xfId="11468"/>
    <cellStyle name="Normal 16 7 4 5" xfId="14778"/>
    <cellStyle name="Normal 16 7 4 6" xfId="5444"/>
    <cellStyle name="Normal 16 7 5" xfId="801"/>
    <cellStyle name="Normal 16 7 5 2" xfId="4482"/>
    <cellStyle name="Normal 16 7 5 2 2" xfId="9435"/>
    <cellStyle name="Normal 16 7 5 2 2 2" xfId="13660"/>
    <cellStyle name="Normal 16 7 5 2 3" xfId="12387"/>
    <cellStyle name="Normal 16 7 5 2 4" xfId="15697"/>
    <cellStyle name="Normal 16 7 5 2 5" xfId="8162"/>
    <cellStyle name="Normal 16 7 5 3" xfId="9434"/>
    <cellStyle name="Normal 16 7 5 3 2" xfId="13659"/>
    <cellStyle name="Normal 16 7 5 4" xfId="11469"/>
    <cellStyle name="Normal 16 7 5 5" xfId="14779"/>
    <cellStyle name="Normal 16 7 5 6" xfId="5445"/>
    <cellStyle name="Normal 16 7 6" xfId="802"/>
    <cellStyle name="Normal 16 7 6 2" xfId="4483"/>
    <cellStyle name="Normal 16 7 6 2 2" xfId="9437"/>
    <cellStyle name="Normal 16 7 6 2 2 2" xfId="13662"/>
    <cellStyle name="Normal 16 7 6 2 3" xfId="12388"/>
    <cellStyle name="Normal 16 7 6 2 4" xfId="15698"/>
    <cellStyle name="Normal 16 7 6 2 5" xfId="8163"/>
    <cellStyle name="Normal 16 7 6 3" xfId="9436"/>
    <cellStyle name="Normal 16 7 6 3 2" xfId="13661"/>
    <cellStyle name="Normal 16 7 6 4" xfId="11470"/>
    <cellStyle name="Normal 16 7 6 5" xfId="14780"/>
    <cellStyle name="Normal 16 7 6 6" xfId="5446"/>
    <cellStyle name="Normal 16 7 7" xfId="803"/>
    <cellStyle name="Normal 16 7 7 2" xfId="4484"/>
    <cellStyle name="Normal 16 7 7 2 2" xfId="9439"/>
    <cellStyle name="Normal 16 7 7 2 2 2" xfId="13664"/>
    <cellStyle name="Normal 16 7 7 2 3" xfId="12389"/>
    <cellStyle name="Normal 16 7 7 2 4" xfId="15699"/>
    <cellStyle name="Normal 16 7 7 2 5" xfId="8164"/>
    <cellStyle name="Normal 16 7 7 3" xfId="9438"/>
    <cellStyle name="Normal 16 7 7 3 2" xfId="13663"/>
    <cellStyle name="Normal 16 7 7 4" xfId="11471"/>
    <cellStyle name="Normal 16 7 7 5" xfId="14781"/>
    <cellStyle name="Normal 16 7 7 6" xfId="5447"/>
    <cellStyle name="Normal 16 7 8" xfId="804"/>
    <cellStyle name="Normal 16 7 8 2" xfId="4485"/>
    <cellStyle name="Normal 16 7 8 2 2" xfId="9441"/>
    <cellStyle name="Normal 16 7 8 2 2 2" xfId="13666"/>
    <cellStyle name="Normal 16 7 8 2 3" xfId="12390"/>
    <cellStyle name="Normal 16 7 8 2 4" xfId="15700"/>
    <cellStyle name="Normal 16 7 8 2 5" xfId="8165"/>
    <cellStyle name="Normal 16 7 8 3" xfId="9440"/>
    <cellStyle name="Normal 16 7 8 3 2" xfId="13665"/>
    <cellStyle name="Normal 16 7 8 4" xfId="11472"/>
    <cellStyle name="Normal 16 7 8 5" xfId="14782"/>
    <cellStyle name="Normal 16 7 8 6" xfId="5448"/>
    <cellStyle name="Normal 16 7 9" xfId="805"/>
    <cellStyle name="Normal 16 7 9 2" xfId="4486"/>
    <cellStyle name="Normal 16 7 9 2 2" xfId="9443"/>
    <cellStyle name="Normal 16 7 9 2 2 2" xfId="13668"/>
    <cellStyle name="Normal 16 7 9 2 3" xfId="12391"/>
    <cellStyle name="Normal 16 7 9 2 4" xfId="15701"/>
    <cellStyle name="Normal 16 7 9 2 5" xfId="8166"/>
    <cellStyle name="Normal 16 7 9 3" xfId="9442"/>
    <cellStyle name="Normal 16 7 9 3 2" xfId="13667"/>
    <cellStyle name="Normal 16 7 9 4" xfId="11473"/>
    <cellStyle name="Normal 16 7 9 5" xfId="14783"/>
    <cellStyle name="Normal 16 7 9 6" xfId="5449"/>
    <cellStyle name="Normal 16 8" xfId="806"/>
    <cellStyle name="Normal 16 8 2" xfId="4487"/>
    <cellStyle name="Normal 16 8 2 2" xfId="9445"/>
    <cellStyle name="Normal 16 8 2 2 2" xfId="13670"/>
    <cellStyle name="Normal 16 8 2 3" xfId="12392"/>
    <cellStyle name="Normal 16 8 2 4" xfId="15702"/>
    <cellStyle name="Normal 16 8 2 5" xfId="8167"/>
    <cellStyle name="Normal 16 8 3" xfId="9444"/>
    <cellStyle name="Normal 16 8 3 2" xfId="13669"/>
    <cellStyle name="Normal 16 8 4" xfId="11474"/>
    <cellStyle name="Normal 16 8 5" xfId="14784"/>
    <cellStyle name="Normal 16 8 6" xfId="5450"/>
    <cellStyle name="Normal 16 9" xfId="807"/>
    <cellStyle name="Normal 16 9 2" xfId="4488"/>
    <cellStyle name="Normal 16 9 2 2" xfId="9447"/>
    <cellStyle name="Normal 16 9 2 2 2" xfId="13672"/>
    <cellStyle name="Normal 16 9 2 3" xfId="12393"/>
    <cellStyle name="Normal 16 9 2 4" xfId="15703"/>
    <cellStyle name="Normal 16 9 2 5" xfId="8168"/>
    <cellStyle name="Normal 16 9 3" xfId="9446"/>
    <cellStyle name="Normal 16 9 3 2" xfId="13671"/>
    <cellStyle name="Normal 16 9 4" xfId="11475"/>
    <cellStyle name="Normal 16 9 5" xfId="14785"/>
    <cellStyle name="Normal 16 9 6" xfId="5451"/>
    <cellStyle name="Normal 17" xfId="808"/>
    <cellStyle name="Normal 17 10" xfId="5452"/>
    <cellStyle name="Normal 17 2" xfId="809"/>
    <cellStyle name="Normal 17 2 2" xfId="5453"/>
    <cellStyle name="Normal 17 3" xfId="810"/>
    <cellStyle name="Normal 17 3 2" xfId="5454"/>
    <cellStyle name="Normal 17 4" xfId="811"/>
    <cellStyle name="Normal 17 4 2" xfId="5455"/>
    <cellStyle name="Normal 17 5" xfId="812"/>
    <cellStyle name="Normal 17 5 2" xfId="5456"/>
    <cellStyle name="Normal 17 6" xfId="813"/>
    <cellStyle name="Normal 17 6 2" xfId="5457"/>
    <cellStyle name="Normal 17 7" xfId="814"/>
    <cellStyle name="Normal 17 7 2" xfId="5458"/>
    <cellStyle name="Normal 17 8" xfId="815"/>
    <cellStyle name="Normal 17 8 2" xfId="5459"/>
    <cellStyle name="Normal 17 9" xfId="816"/>
    <cellStyle name="Normal 17 9 2" xfId="5460"/>
    <cellStyle name="Normal 18" xfId="817"/>
    <cellStyle name="Normal 18 10" xfId="5461"/>
    <cellStyle name="Normal 18 2" xfId="818"/>
    <cellStyle name="Normal 18 2 2" xfId="5462"/>
    <cellStyle name="Normal 18 3" xfId="819"/>
    <cellStyle name="Normal 18 3 2" xfId="5463"/>
    <cellStyle name="Normal 18 4" xfId="820"/>
    <cellStyle name="Normal 18 4 10" xfId="821"/>
    <cellStyle name="Normal 18 4 10 2" xfId="822"/>
    <cellStyle name="Normal 18 4 10 2 2" xfId="5466"/>
    <cellStyle name="Normal 18 4 10 3" xfId="823"/>
    <cellStyle name="Normal 18 4 10 3 2" xfId="5467"/>
    <cellStyle name="Normal 18 4 10 4" xfId="824"/>
    <cellStyle name="Normal 18 4 10 4 2" xfId="5468"/>
    <cellStyle name="Normal 18 4 10 5" xfId="825"/>
    <cellStyle name="Normal 18 4 10 5 2" xfId="5469"/>
    <cellStyle name="Normal 18 4 10 6" xfId="826"/>
    <cellStyle name="Normal 18 4 10 6 2" xfId="5470"/>
    <cellStyle name="Normal 18 4 10 7" xfId="827"/>
    <cellStyle name="Normal 18 4 10 7 2" xfId="5471"/>
    <cellStyle name="Normal 18 4 10 8" xfId="828"/>
    <cellStyle name="Normal 18 4 10 8 2" xfId="5472"/>
    <cellStyle name="Normal 18 4 10 9" xfId="5465"/>
    <cellStyle name="Normal 18 4 11" xfId="5464"/>
    <cellStyle name="Normal 18 4 2" xfId="829"/>
    <cellStyle name="Normal 18 4 2 10" xfId="830"/>
    <cellStyle name="Normal 18 4 2 10 2" xfId="5474"/>
    <cellStyle name="Normal 18 4 2 11" xfId="831"/>
    <cellStyle name="Normal 18 4 2 11 2" xfId="5475"/>
    <cellStyle name="Normal 18 4 2 12" xfId="832"/>
    <cellStyle name="Normal 18 4 2 12 2" xfId="5476"/>
    <cellStyle name="Normal 18 4 2 13" xfId="833"/>
    <cellStyle name="Normal 18 4 2 13 2" xfId="5477"/>
    <cellStyle name="Normal 18 4 2 14" xfId="834"/>
    <cellStyle name="Normal 18 4 2 14 2" xfId="5478"/>
    <cellStyle name="Normal 18 4 2 15" xfId="835"/>
    <cellStyle name="Normal 18 4 2 15 2" xfId="5479"/>
    <cellStyle name="Normal 18 4 2 16" xfId="836"/>
    <cellStyle name="Normal 18 4 2 16 2" xfId="5480"/>
    <cellStyle name="Normal 18 4 2 17" xfId="5473"/>
    <cellStyle name="Normal 18 4 2 2" xfId="837"/>
    <cellStyle name="Normal 18 4 2 2 2" xfId="5481"/>
    <cellStyle name="Normal 18 4 2 3" xfId="838"/>
    <cellStyle name="Normal 18 4 2 3 2" xfId="5482"/>
    <cellStyle name="Normal 18 4 2 4" xfId="839"/>
    <cellStyle name="Normal 18 4 2 4 2" xfId="5483"/>
    <cellStyle name="Normal 18 4 2 5" xfId="840"/>
    <cellStyle name="Normal 18 4 2 5 2" xfId="5484"/>
    <cellStyle name="Normal 18 4 2 6" xfId="841"/>
    <cellStyle name="Normal 18 4 2 6 2" xfId="5485"/>
    <cellStyle name="Normal 18 4 2 7" xfId="842"/>
    <cellStyle name="Normal 18 4 2 7 2" xfId="5486"/>
    <cellStyle name="Normal 18 4 2 8" xfId="843"/>
    <cellStyle name="Normal 18 4 2 8 2" xfId="5487"/>
    <cellStyle name="Normal 18 4 2 9" xfId="844"/>
    <cellStyle name="Normal 18 4 2 9 2" xfId="5488"/>
    <cellStyle name="Normal 18 4 3" xfId="845"/>
    <cellStyle name="Normal 18 4 3 2" xfId="5489"/>
    <cellStyle name="Normal 18 4 4" xfId="846"/>
    <cellStyle name="Normal 18 4 4 2" xfId="847"/>
    <cellStyle name="Normal 18 4 4 2 2" xfId="5491"/>
    <cellStyle name="Normal 18 4 4 3" xfId="848"/>
    <cellStyle name="Normal 18 4 4 3 2" xfId="5492"/>
    <cellStyle name="Normal 18 4 4 4" xfId="849"/>
    <cellStyle name="Normal 18 4 4 4 2" xfId="5493"/>
    <cellStyle name="Normal 18 4 4 5" xfId="850"/>
    <cellStyle name="Normal 18 4 4 5 2" xfId="5494"/>
    <cellStyle name="Normal 18 4 4 6" xfId="851"/>
    <cellStyle name="Normal 18 4 4 6 2" xfId="5495"/>
    <cellStyle name="Normal 18 4 4 7" xfId="852"/>
    <cellStyle name="Normal 18 4 4 7 2" xfId="5496"/>
    <cellStyle name="Normal 18 4 4 8" xfId="853"/>
    <cellStyle name="Normal 18 4 4 8 2" xfId="5497"/>
    <cellStyle name="Normal 18 4 4 9" xfId="5490"/>
    <cellStyle name="Normal 18 4 5" xfId="854"/>
    <cellStyle name="Normal 18 4 5 2" xfId="855"/>
    <cellStyle name="Normal 18 4 5 2 2" xfId="5499"/>
    <cellStyle name="Normal 18 4 5 3" xfId="856"/>
    <cellStyle name="Normal 18 4 5 3 2" xfId="5500"/>
    <cellStyle name="Normal 18 4 5 4" xfId="857"/>
    <cellStyle name="Normal 18 4 5 4 2" xfId="5501"/>
    <cellStyle name="Normal 18 4 5 5" xfId="858"/>
    <cellStyle name="Normal 18 4 5 5 2" xfId="5502"/>
    <cellStyle name="Normal 18 4 5 6" xfId="859"/>
    <cellStyle name="Normal 18 4 5 6 2" xfId="5503"/>
    <cellStyle name="Normal 18 4 5 7" xfId="860"/>
    <cellStyle name="Normal 18 4 5 7 2" xfId="5504"/>
    <cellStyle name="Normal 18 4 5 8" xfId="861"/>
    <cellStyle name="Normal 18 4 5 8 2" xfId="5505"/>
    <cellStyle name="Normal 18 4 5 9" xfId="5498"/>
    <cellStyle name="Normal 18 4 6" xfId="862"/>
    <cellStyle name="Normal 18 4 6 2" xfId="863"/>
    <cellStyle name="Normal 18 4 6 2 2" xfId="5507"/>
    <cellStyle name="Normal 18 4 6 3" xfId="864"/>
    <cellStyle name="Normal 18 4 6 3 2" xfId="5508"/>
    <cellStyle name="Normal 18 4 6 4" xfId="865"/>
    <cellStyle name="Normal 18 4 6 4 2" xfId="5509"/>
    <cellStyle name="Normal 18 4 6 5" xfId="866"/>
    <cellStyle name="Normal 18 4 6 5 2" xfId="5510"/>
    <cellStyle name="Normal 18 4 6 6" xfId="867"/>
    <cellStyle name="Normal 18 4 6 6 2" xfId="5511"/>
    <cellStyle name="Normal 18 4 6 7" xfId="868"/>
    <cellStyle name="Normal 18 4 6 7 2" xfId="5512"/>
    <cellStyle name="Normal 18 4 6 8" xfId="869"/>
    <cellStyle name="Normal 18 4 6 8 2" xfId="5513"/>
    <cellStyle name="Normal 18 4 6 9" xfId="5506"/>
    <cellStyle name="Normal 18 4 7" xfId="870"/>
    <cellStyle name="Normal 18 4 7 2" xfId="871"/>
    <cellStyle name="Normal 18 4 7 2 2" xfId="5515"/>
    <cellStyle name="Normal 18 4 7 3" xfId="872"/>
    <cellStyle name="Normal 18 4 7 3 2" xfId="5516"/>
    <cellStyle name="Normal 18 4 7 4" xfId="873"/>
    <cellStyle name="Normal 18 4 7 4 2" xfId="5517"/>
    <cellStyle name="Normal 18 4 7 5" xfId="874"/>
    <cellStyle name="Normal 18 4 7 5 2" xfId="5518"/>
    <cellStyle name="Normal 18 4 7 6" xfId="875"/>
    <cellStyle name="Normal 18 4 7 6 2" xfId="5519"/>
    <cellStyle name="Normal 18 4 7 7" xfId="876"/>
    <cellStyle name="Normal 18 4 7 7 2" xfId="5520"/>
    <cellStyle name="Normal 18 4 7 8" xfId="877"/>
    <cellStyle name="Normal 18 4 7 8 2" xfId="5521"/>
    <cellStyle name="Normal 18 4 7 9" xfId="5514"/>
    <cellStyle name="Normal 18 4 8" xfId="878"/>
    <cellStyle name="Normal 18 4 8 2" xfId="879"/>
    <cellStyle name="Normal 18 4 8 2 2" xfId="5523"/>
    <cellStyle name="Normal 18 4 8 3" xfId="880"/>
    <cellStyle name="Normal 18 4 8 3 2" xfId="5524"/>
    <cellStyle name="Normal 18 4 8 4" xfId="881"/>
    <cellStyle name="Normal 18 4 8 4 2" xfId="5525"/>
    <cellStyle name="Normal 18 4 8 5" xfId="882"/>
    <cellStyle name="Normal 18 4 8 5 2" xfId="5526"/>
    <cellStyle name="Normal 18 4 8 6" xfId="883"/>
    <cellStyle name="Normal 18 4 8 6 2" xfId="5527"/>
    <cellStyle name="Normal 18 4 8 7" xfId="884"/>
    <cellStyle name="Normal 18 4 8 7 2" xfId="5528"/>
    <cellStyle name="Normal 18 4 8 8" xfId="885"/>
    <cellStyle name="Normal 18 4 8 8 2" xfId="5529"/>
    <cellStyle name="Normal 18 4 8 9" xfId="5522"/>
    <cellStyle name="Normal 18 4 9" xfId="886"/>
    <cellStyle name="Normal 18 4 9 2" xfId="887"/>
    <cellStyle name="Normal 18 4 9 2 2" xfId="5531"/>
    <cellStyle name="Normal 18 4 9 3" xfId="888"/>
    <cellStyle name="Normal 18 4 9 3 2" xfId="5532"/>
    <cellStyle name="Normal 18 4 9 4" xfId="889"/>
    <cellStyle name="Normal 18 4 9 4 2" xfId="5533"/>
    <cellStyle name="Normal 18 4 9 5" xfId="890"/>
    <cellStyle name="Normal 18 4 9 5 2" xfId="5534"/>
    <cellStyle name="Normal 18 4 9 6" xfId="891"/>
    <cellStyle name="Normal 18 4 9 6 2" xfId="5535"/>
    <cellStyle name="Normal 18 4 9 7" xfId="892"/>
    <cellStyle name="Normal 18 4 9 7 2" xfId="5536"/>
    <cellStyle name="Normal 18 4 9 8" xfId="893"/>
    <cellStyle name="Normal 18 4 9 8 2" xfId="5537"/>
    <cellStyle name="Normal 18 4 9 9" xfId="5530"/>
    <cellStyle name="Normal 18 5" xfId="894"/>
    <cellStyle name="Normal 18 5 10" xfId="895"/>
    <cellStyle name="Normal 18 5 10 2" xfId="896"/>
    <cellStyle name="Normal 18 5 10 2 2" xfId="5540"/>
    <cellStyle name="Normal 18 5 10 3" xfId="897"/>
    <cellStyle name="Normal 18 5 10 3 2" xfId="5541"/>
    <cellStyle name="Normal 18 5 10 4" xfId="898"/>
    <cellStyle name="Normal 18 5 10 4 2" xfId="5542"/>
    <cellStyle name="Normal 18 5 10 5" xfId="899"/>
    <cellStyle name="Normal 18 5 10 5 2" xfId="5543"/>
    <cellStyle name="Normal 18 5 10 6" xfId="900"/>
    <cellStyle name="Normal 18 5 10 6 2" xfId="5544"/>
    <cellStyle name="Normal 18 5 10 7" xfId="901"/>
    <cellStyle name="Normal 18 5 10 7 2" xfId="5545"/>
    <cellStyle name="Normal 18 5 10 8" xfId="902"/>
    <cellStyle name="Normal 18 5 10 8 2" xfId="5546"/>
    <cellStyle name="Normal 18 5 10 9" xfId="5539"/>
    <cellStyle name="Normal 18 5 11" xfId="5538"/>
    <cellStyle name="Normal 18 5 2" xfId="903"/>
    <cellStyle name="Normal 18 5 2 10" xfId="904"/>
    <cellStyle name="Normal 18 5 2 10 2" xfId="5548"/>
    <cellStyle name="Normal 18 5 2 11" xfId="905"/>
    <cellStyle name="Normal 18 5 2 11 2" xfId="5549"/>
    <cellStyle name="Normal 18 5 2 12" xfId="906"/>
    <cellStyle name="Normal 18 5 2 12 2" xfId="5550"/>
    <cellStyle name="Normal 18 5 2 13" xfId="907"/>
    <cellStyle name="Normal 18 5 2 13 2" xfId="5551"/>
    <cellStyle name="Normal 18 5 2 14" xfId="908"/>
    <cellStyle name="Normal 18 5 2 14 2" xfId="5552"/>
    <cellStyle name="Normal 18 5 2 15" xfId="909"/>
    <cellStyle name="Normal 18 5 2 15 2" xfId="5553"/>
    <cellStyle name="Normal 18 5 2 16" xfId="910"/>
    <cellStyle name="Normal 18 5 2 16 2" xfId="5554"/>
    <cellStyle name="Normal 18 5 2 17" xfId="5547"/>
    <cellStyle name="Normal 18 5 2 2" xfId="911"/>
    <cellStyle name="Normal 18 5 2 2 2" xfId="5555"/>
    <cellStyle name="Normal 18 5 2 3" xfId="912"/>
    <cellStyle name="Normal 18 5 2 3 2" xfId="5556"/>
    <cellStyle name="Normal 18 5 2 4" xfId="913"/>
    <cellStyle name="Normal 18 5 2 4 2" xfId="5557"/>
    <cellStyle name="Normal 18 5 2 5" xfId="914"/>
    <cellStyle name="Normal 18 5 2 5 2" xfId="5558"/>
    <cellStyle name="Normal 18 5 2 6" xfId="915"/>
    <cellStyle name="Normal 18 5 2 6 2" xfId="5559"/>
    <cellStyle name="Normal 18 5 2 7" xfId="916"/>
    <cellStyle name="Normal 18 5 2 7 2" xfId="5560"/>
    <cellStyle name="Normal 18 5 2 8" xfId="917"/>
    <cellStyle name="Normal 18 5 2 8 2" xfId="5561"/>
    <cellStyle name="Normal 18 5 2 9" xfId="918"/>
    <cellStyle name="Normal 18 5 2 9 2" xfId="5562"/>
    <cellStyle name="Normal 18 5 3" xfId="919"/>
    <cellStyle name="Normal 18 5 3 2" xfId="5563"/>
    <cellStyle name="Normal 18 5 4" xfId="920"/>
    <cellStyle name="Normal 18 5 4 2" xfId="921"/>
    <cellStyle name="Normal 18 5 4 2 2" xfId="5565"/>
    <cellStyle name="Normal 18 5 4 3" xfId="922"/>
    <cellStyle name="Normal 18 5 4 3 2" xfId="5566"/>
    <cellStyle name="Normal 18 5 4 4" xfId="923"/>
    <cellStyle name="Normal 18 5 4 4 2" xfId="5567"/>
    <cellStyle name="Normal 18 5 4 5" xfId="924"/>
    <cellStyle name="Normal 18 5 4 5 2" xfId="5568"/>
    <cellStyle name="Normal 18 5 4 6" xfId="925"/>
    <cellStyle name="Normal 18 5 4 6 2" xfId="5569"/>
    <cellStyle name="Normal 18 5 4 7" xfId="926"/>
    <cellStyle name="Normal 18 5 4 7 2" xfId="5570"/>
    <cellStyle name="Normal 18 5 4 8" xfId="927"/>
    <cellStyle name="Normal 18 5 4 8 2" xfId="5571"/>
    <cellStyle name="Normal 18 5 4 9" xfId="5564"/>
    <cellStyle name="Normal 18 5 5" xfId="928"/>
    <cellStyle name="Normal 18 5 5 2" xfId="929"/>
    <cellStyle name="Normal 18 5 5 2 2" xfId="5573"/>
    <cellStyle name="Normal 18 5 5 3" xfId="930"/>
    <cellStyle name="Normal 18 5 5 3 2" xfId="5574"/>
    <cellStyle name="Normal 18 5 5 4" xfId="931"/>
    <cellStyle name="Normal 18 5 5 4 2" xfId="5575"/>
    <cellStyle name="Normal 18 5 5 5" xfId="932"/>
    <cellStyle name="Normal 18 5 5 5 2" xfId="5576"/>
    <cellStyle name="Normal 18 5 5 6" xfId="933"/>
    <cellStyle name="Normal 18 5 5 6 2" xfId="5577"/>
    <cellStyle name="Normal 18 5 5 7" xfId="934"/>
    <cellStyle name="Normal 18 5 5 7 2" xfId="5578"/>
    <cellStyle name="Normal 18 5 5 8" xfId="935"/>
    <cellStyle name="Normal 18 5 5 8 2" xfId="5579"/>
    <cellStyle name="Normal 18 5 5 9" xfId="5572"/>
    <cellStyle name="Normal 18 5 6" xfId="936"/>
    <cellStyle name="Normal 18 5 6 2" xfId="937"/>
    <cellStyle name="Normal 18 5 6 2 2" xfId="5581"/>
    <cellStyle name="Normal 18 5 6 3" xfId="938"/>
    <cellStyle name="Normal 18 5 6 3 2" xfId="5582"/>
    <cellStyle name="Normal 18 5 6 4" xfId="939"/>
    <cellStyle name="Normal 18 5 6 4 2" xfId="5583"/>
    <cellStyle name="Normal 18 5 6 5" xfId="940"/>
    <cellStyle name="Normal 18 5 6 5 2" xfId="5584"/>
    <cellStyle name="Normal 18 5 6 6" xfId="941"/>
    <cellStyle name="Normal 18 5 6 6 2" xfId="5585"/>
    <cellStyle name="Normal 18 5 6 7" xfId="942"/>
    <cellStyle name="Normal 18 5 6 7 2" xfId="5586"/>
    <cellStyle name="Normal 18 5 6 8" xfId="943"/>
    <cellStyle name="Normal 18 5 6 8 2" xfId="5587"/>
    <cellStyle name="Normal 18 5 6 9" xfId="5580"/>
    <cellStyle name="Normal 18 5 7" xfId="944"/>
    <cellStyle name="Normal 18 5 7 2" xfId="945"/>
    <cellStyle name="Normal 18 5 7 2 2" xfId="5589"/>
    <cellStyle name="Normal 18 5 7 3" xfId="946"/>
    <cellStyle name="Normal 18 5 7 3 2" xfId="5590"/>
    <cellStyle name="Normal 18 5 7 4" xfId="947"/>
    <cellStyle name="Normal 18 5 7 4 2" xfId="5591"/>
    <cellStyle name="Normal 18 5 7 5" xfId="948"/>
    <cellStyle name="Normal 18 5 7 5 2" xfId="5592"/>
    <cellStyle name="Normal 18 5 7 6" xfId="949"/>
    <cellStyle name="Normal 18 5 7 6 2" xfId="5593"/>
    <cellStyle name="Normal 18 5 7 7" xfId="950"/>
    <cellStyle name="Normal 18 5 7 7 2" xfId="5594"/>
    <cellStyle name="Normal 18 5 7 8" xfId="951"/>
    <cellStyle name="Normal 18 5 7 8 2" xfId="5595"/>
    <cellStyle name="Normal 18 5 7 9" xfId="5588"/>
    <cellStyle name="Normal 18 5 8" xfId="952"/>
    <cellStyle name="Normal 18 5 8 2" xfId="953"/>
    <cellStyle name="Normal 18 5 8 2 2" xfId="5597"/>
    <cellStyle name="Normal 18 5 8 3" xfId="954"/>
    <cellStyle name="Normal 18 5 8 3 2" xfId="5598"/>
    <cellStyle name="Normal 18 5 8 4" xfId="955"/>
    <cellStyle name="Normal 18 5 8 4 2" xfId="5599"/>
    <cellStyle name="Normal 18 5 8 5" xfId="956"/>
    <cellStyle name="Normal 18 5 8 5 2" xfId="5600"/>
    <cellStyle name="Normal 18 5 8 6" xfId="957"/>
    <cellStyle name="Normal 18 5 8 6 2" xfId="5601"/>
    <cellStyle name="Normal 18 5 8 7" xfId="958"/>
    <cellStyle name="Normal 18 5 8 7 2" xfId="5602"/>
    <cellStyle name="Normal 18 5 8 8" xfId="959"/>
    <cellStyle name="Normal 18 5 8 8 2" xfId="5603"/>
    <cellStyle name="Normal 18 5 8 9" xfId="5596"/>
    <cellStyle name="Normal 18 5 9" xfId="960"/>
    <cellStyle name="Normal 18 5 9 2" xfId="961"/>
    <cellStyle name="Normal 18 5 9 2 2" xfId="5605"/>
    <cellStyle name="Normal 18 5 9 3" xfId="962"/>
    <cellStyle name="Normal 18 5 9 3 2" xfId="5606"/>
    <cellStyle name="Normal 18 5 9 4" xfId="963"/>
    <cellStyle name="Normal 18 5 9 4 2" xfId="5607"/>
    <cellStyle name="Normal 18 5 9 5" xfId="964"/>
    <cellStyle name="Normal 18 5 9 5 2" xfId="5608"/>
    <cellStyle name="Normal 18 5 9 6" xfId="965"/>
    <cellStyle name="Normal 18 5 9 6 2" xfId="5609"/>
    <cellStyle name="Normal 18 5 9 7" xfId="966"/>
    <cellStyle name="Normal 18 5 9 7 2" xfId="5610"/>
    <cellStyle name="Normal 18 5 9 8" xfId="967"/>
    <cellStyle name="Normal 18 5 9 8 2" xfId="5611"/>
    <cellStyle name="Normal 18 5 9 9" xfId="5604"/>
    <cellStyle name="Normal 18 6" xfId="968"/>
    <cellStyle name="Normal 18 6 2" xfId="5612"/>
    <cellStyle name="Normal 18 7" xfId="969"/>
    <cellStyle name="Normal 18 7 2" xfId="5613"/>
    <cellStyle name="Normal 18 8" xfId="970"/>
    <cellStyle name="Normal 18 8 2" xfId="5614"/>
    <cellStyle name="Normal 18 9" xfId="971"/>
    <cellStyle name="Normal 18 9 2" xfId="5615"/>
    <cellStyle name="Normal 19" xfId="972"/>
    <cellStyle name="Normal 19 10" xfId="5616"/>
    <cellStyle name="Normal 19 2" xfId="973"/>
    <cellStyle name="Normal 19 2 2" xfId="5617"/>
    <cellStyle name="Normal 19 3" xfId="974"/>
    <cellStyle name="Normal 19 3 2" xfId="5618"/>
    <cellStyle name="Normal 19 4" xfId="975"/>
    <cellStyle name="Normal 19 4 10" xfId="976"/>
    <cellStyle name="Normal 19 4 10 2" xfId="977"/>
    <cellStyle name="Normal 19 4 10 2 2" xfId="5621"/>
    <cellStyle name="Normal 19 4 10 3" xfId="978"/>
    <cellStyle name="Normal 19 4 10 3 2" xfId="5622"/>
    <cellStyle name="Normal 19 4 10 4" xfId="979"/>
    <cellStyle name="Normal 19 4 10 4 2" xfId="5623"/>
    <cellStyle name="Normal 19 4 10 5" xfId="980"/>
    <cellStyle name="Normal 19 4 10 5 2" xfId="5624"/>
    <cellStyle name="Normal 19 4 10 6" xfId="981"/>
    <cellStyle name="Normal 19 4 10 6 2" xfId="5625"/>
    <cellStyle name="Normal 19 4 10 7" xfId="982"/>
    <cellStyle name="Normal 19 4 10 7 2" xfId="5626"/>
    <cellStyle name="Normal 19 4 10 8" xfId="983"/>
    <cellStyle name="Normal 19 4 10 8 2" xfId="5627"/>
    <cellStyle name="Normal 19 4 10 9" xfId="5620"/>
    <cellStyle name="Normal 19 4 11" xfId="5619"/>
    <cellStyle name="Normal 19 4 2" xfId="984"/>
    <cellStyle name="Normal 19 4 2 10" xfId="985"/>
    <cellStyle name="Normal 19 4 2 10 2" xfId="5629"/>
    <cellStyle name="Normal 19 4 2 11" xfId="986"/>
    <cellStyle name="Normal 19 4 2 11 2" xfId="5630"/>
    <cellStyle name="Normal 19 4 2 12" xfId="987"/>
    <cellStyle name="Normal 19 4 2 12 2" xfId="5631"/>
    <cellStyle name="Normal 19 4 2 13" xfId="988"/>
    <cellStyle name="Normal 19 4 2 13 2" xfId="5632"/>
    <cellStyle name="Normal 19 4 2 14" xfId="989"/>
    <cellStyle name="Normal 19 4 2 14 2" xfId="5633"/>
    <cellStyle name="Normal 19 4 2 15" xfId="990"/>
    <cellStyle name="Normal 19 4 2 15 2" xfId="5634"/>
    <cellStyle name="Normal 19 4 2 16" xfId="991"/>
    <cellStyle name="Normal 19 4 2 16 2" xfId="5635"/>
    <cellStyle name="Normal 19 4 2 17" xfId="5628"/>
    <cellStyle name="Normal 19 4 2 2" xfId="992"/>
    <cellStyle name="Normal 19 4 2 2 2" xfId="5636"/>
    <cellStyle name="Normal 19 4 2 3" xfId="993"/>
    <cellStyle name="Normal 19 4 2 3 2" xfId="5637"/>
    <cellStyle name="Normal 19 4 2 4" xfId="994"/>
    <cellStyle name="Normal 19 4 2 4 2" xfId="5638"/>
    <cellStyle name="Normal 19 4 2 5" xfId="995"/>
    <cellStyle name="Normal 19 4 2 5 2" xfId="5639"/>
    <cellStyle name="Normal 19 4 2 6" xfId="996"/>
    <cellStyle name="Normal 19 4 2 6 2" xfId="5640"/>
    <cellStyle name="Normal 19 4 2 7" xfId="997"/>
    <cellStyle name="Normal 19 4 2 7 2" xfId="5641"/>
    <cellStyle name="Normal 19 4 2 8" xfId="998"/>
    <cellStyle name="Normal 19 4 2 8 2" xfId="5642"/>
    <cellStyle name="Normal 19 4 2 9" xfId="999"/>
    <cellStyle name="Normal 19 4 2 9 2" xfId="5643"/>
    <cellStyle name="Normal 19 4 3" xfId="1000"/>
    <cellStyle name="Normal 19 4 3 2" xfId="5644"/>
    <cellStyle name="Normal 19 4 4" xfId="1001"/>
    <cellStyle name="Normal 19 4 4 2" xfId="1002"/>
    <cellStyle name="Normal 19 4 4 2 2" xfId="5646"/>
    <cellStyle name="Normal 19 4 4 3" xfId="1003"/>
    <cellStyle name="Normal 19 4 4 3 2" xfId="5647"/>
    <cellStyle name="Normal 19 4 4 4" xfId="1004"/>
    <cellStyle name="Normal 19 4 4 4 2" xfId="5648"/>
    <cellStyle name="Normal 19 4 4 5" xfId="1005"/>
    <cellStyle name="Normal 19 4 4 5 2" xfId="5649"/>
    <cellStyle name="Normal 19 4 4 6" xfId="1006"/>
    <cellStyle name="Normal 19 4 4 6 2" xfId="5650"/>
    <cellStyle name="Normal 19 4 4 7" xfId="1007"/>
    <cellStyle name="Normal 19 4 4 7 2" xfId="5651"/>
    <cellStyle name="Normal 19 4 4 8" xfId="1008"/>
    <cellStyle name="Normal 19 4 4 8 2" xfId="5652"/>
    <cellStyle name="Normal 19 4 4 9" xfId="5645"/>
    <cellStyle name="Normal 19 4 5" xfId="1009"/>
    <cellStyle name="Normal 19 4 5 2" xfId="1010"/>
    <cellStyle name="Normal 19 4 5 2 2" xfId="5654"/>
    <cellStyle name="Normal 19 4 5 3" xfId="1011"/>
    <cellStyle name="Normal 19 4 5 3 2" xfId="5655"/>
    <cellStyle name="Normal 19 4 5 4" xfId="1012"/>
    <cellStyle name="Normal 19 4 5 4 2" xfId="5656"/>
    <cellStyle name="Normal 19 4 5 5" xfId="1013"/>
    <cellStyle name="Normal 19 4 5 5 2" xfId="5657"/>
    <cellStyle name="Normal 19 4 5 6" xfId="1014"/>
    <cellStyle name="Normal 19 4 5 6 2" xfId="5658"/>
    <cellStyle name="Normal 19 4 5 7" xfId="1015"/>
    <cellStyle name="Normal 19 4 5 7 2" xfId="5659"/>
    <cellStyle name="Normal 19 4 5 8" xfId="1016"/>
    <cellStyle name="Normal 19 4 5 8 2" xfId="5660"/>
    <cellStyle name="Normal 19 4 5 9" xfId="5653"/>
    <cellStyle name="Normal 19 4 6" xfId="1017"/>
    <cellStyle name="Normal 19 4 6 2" xfId="1018"/>
    <cellStyle name="Normal 19 4 6 2 2" xfId="5662"/>
    <cellStyle name="Normal 19 4 6 3" xfId="1019"/>
    <cellStyle name="Normal 19 4 6 3 2" xfId="5663"/>
    <cellStyle name="Normal 19 4 6 4" xfId="1020"/>
    <cellStyle name="Normal 19 4 6 4 2" xfId="5664"/>
    <cellStyle name="Normal 19 4 6 5" xfId="1021"/>
    <cellStyle name="Normal 19 4 6 5 2" xfId="5665"/>
    <cellStyle name="Normal 19 4 6 6" xfId="1022"/>
    <cellStyle name="Normal 19 4 6 6 2" xfId="5666"/>
    <cellStyle name="Normal 19 4 6 7" xfId="1023"/>
    <cellStyle name="Normal 19 4 6 7 2" xfId="5667"/>
    <cellStyle name="Normal 19 4 6 8" xfId="1024"/>
    <cellStyle name="Normal 19 4 6 8 2" xfId="5668"/>
    <cellStyle name="Normal 19 4 6 9" xfId="5661"/>
    <cellStyle name="Normal 19 4 7" xfId="1025"/>
    <cellStyle name="Normal 19 4 7 2" xfId="1026"/>
    <cellStyle name="Normal 19 4 7 2 2" xfId="5670"/>
    <cellStyle name="Normal 19 4 7 3" xfId="1027"/>
    <cellStyle name="Normal 19 4 7 3 2" xfId="5671"/>
    <cellStyle name="Normal 19 4 7 4" xfId="1028"/>
    <cellStyle name="Normal 19 4 7 4 2" xfId="5672"/>
    <cellStyle name="Normal 19 4 7 5" xfId="1029"/>
    <cellStyle name="Normal 19 4 7 5 2" xfId="5673"/>
    <cellStyle name="Normal 19 4 7 6" xfId="1030"/>
    <cellStyle name="Normal 19 4 7 6 2" xfId="5674"/>
    <cellStyle name="Normal 19 4 7 7" xfId="1031"/>
    <cellStyle name="Normal 19 4 7 7 2" xfId="5675"/>
    <cellStyle name="Normal 19 4 7 8" xfId="1032"/>
    <cellStyle name="Normal 19 4 7 8 2" xfId="5676"/>
    <cellStyle name="Normal 19 4 7 9" xfId="5669"/>
    <cellStyle name="Normal 19 4 8" xfId="1033"/>
    <cellStyle name="Normal 19 4 8 2" xfId="1034"/>
    <cellStyle name="Normal 19 4 8 2 2" xfId="5678"/>
    <cellStyle name="Normal 19 4 8 3" xfId="1035"/>
    <cellStyle name="Normal 19 4 8 3 2" xfId="5679"/>
    <cellStyle name="Normal 19 4 8 4" xfId="1036"/>
    <cellStyle name="Normal 19 4 8 4 2" xfId="5680"/>
    <cellStyle name="Normal 19 4 8 5" xfId="1037"/>
    <cellStyle name="Normal 19 4 8 5 2" xfId="5681"/>
    <cellStyle name="Normal 19 4 8 6" xfId="1038"/>
    <cellStyle name="Normal 19 4 8 6 2" xfId="5682"/>
    <cellStyle name="Normal 19 4 8 7" xfId="1039"/>
    <cellStyle name="Normal 19 4 8 7 2" xfId="5683"/>
    <cellStyle name="Normal 19 4 8 8" xfId="1040"/>
    <cellStyle name="Normal 19 4 8 8 2" xfId="5684"/>
    <cellStyle name="Normal 19 4 8 9" xfId="5677"/>
    <cellStyle name="Normal 19 4 9" xfId="1041"/>
    <cellStyle name="Normal 19 4 9 2" xfId="1042"/>
    <cellStyle name="Normal 19 4 9 2 2" xfId="5686"/>
    <cellStyle name="Normal 19 4 9 3" xfId="1043"/>
    <cellStyle name="Normal 19 4 9 3 2" xfId="5687"/>
    <cellStyle name="Normal 19 4 9 4" xfId="1044"/>
    <cellStyle name="Normal 19 4 9 4 2" xfId="5688"/>
    <cellStyle name="Normal 19 4 9 5" xfId="1045"/>
    <cellStyle name="Normal 19 4 9 5 2" xfId="5689"/>
    <cellStyle name="Normal 19 4 9 6" xfId="1046"/>
    <cellStyle name="Normal 19 4 9 6 2" xfId="5690"/>
    <cellStyle name="Normal 19 4 9 7" xfId="1047"/>
    <cellStyle name="Normal 19 4 9 7 2" xfId="5691"/>
    <cellStyle name="Normal 19 4 9 8" xfId="1048"/>
    <cellStyle name="Normal 19 4 9 8 2" xfId="5692"/>
    <cellStyle name="Normal 19 4 9 9" xfId="5685"/>
    <cellStyle name="Normal 19 5" xfId="1049"/>
    <cellStyle name="Normal 19 5 10" xfId="1050"/>
    <cellStyle name="Normal 19 5 10 2" xfId="1051"/>
    <cellStyle name="Normal 19 5 10 2 2" xfId="5695"/>
    <cellStyle name="Normal 19 5 10 3" xfId="1052"/>
    <cellStyle name="Normal 19 5 10 3 2" xfId="5696"/>
    <cellStyle name="Normal 19 5 10 4" xfId="1053"/>
    <cellStyle name="Normal 19 5 10 4 2" xfId="5697"/>
    <cellStyle name="Normal 19 5 10 5" xfId="1054"/>
    <cellStyle name="Normal 19 5 10 5 2" xfId="5698"/>
    <cellStyle name="Normal 19 5 10 6" xfId="1055"/>
    <cellStyle name="Normal 19 5 10 6 2" xfId="5699"/>
    <cellStyle name="Normal 19 5 10 7" xfId="1056"/>
    <cellStyle name="Normal 19 5 10 7 2" xfId="5700"/>
    <cellStyle name="Normal 19 5 10 8" xfId="1057"/>
    <cellStyle name="Normal 19 5 10 8 2" xfId="5701"/>
    <cellStyle name="Normal 19 5 10 9" xfId="5694"/>
    <cellStyle name="Normal 19 5 11" xfId="5693"/>
    <cellStyle name="Normal 19 5 2" xfId="1058"/>
    <cellStyle name="Normal 19 5 2 10" xfId="1059"/>
    <cellStyle name="Normal 19 5 2 10 2" xfId="5703"/>
    <cellStyle name="Normal 19 5 2 11" xfId="1060"/>
    <cellStyle name="Normal 19 5 2 11 2" xfId="5704"/>
    <cellStyle name="Normal 19 5 2 12" xfId="1061"/>
    <cellStyle name="Normal 19 5 2 12 2" xfId="5705"/>
    <cellStyle name="Normal 19 5 2 13" xfId="1062"/>
    <cellStyle name="Normal 19 5 2 13 2" xfId="5706"/>
    <cellStyle name="Normal 19 5 2 14" xfId="1063"/>
    <cellStyle name="Normal 19 5 2 14 2" xfId="5707"/>
    <cellStyle name="Normal 19 5 2 15" xfId="1064"/>
    <cellStyle name="Normal 19 5 2 15 2" xfId="5708"/>
    <cellStyle name="Normal 19 5 2 16" xfId="1065"/>
    <cellStyle name="Normal 19 5 2 16 2" xfId="5709"/>
    <cellStyle name="Normal 19 5 2 17" xfId="5702"/>
    <cellStyle name="Normal 19 5 2 2" xfId="1066"/>
    <cellStyle name="Normal 19 5 2 2 2" xfId="5710"/>
    <cellStyle name="Normal 19 5 2 3" xfId="1067"/>
    <cellStyle name="Normal 19 5 2 3 2" xfId="5711"/>
    <cellStyle name="Normal 19 5 2 4" xfId="1068"/>
    <cellStyle name="Normal 19 5 2 4 2" xfId="5712"/>
    <cellStyle name="Normal 19 5 2 5" xfId="1069"/>
    <cellStyle name="Normal 19 5 2 5 2" xfId="5713"/>
    <cellStyle name="Normal 19 5 2 6" xfId="1070"/>
    <cellStyle name="Normal 19 5 2 6 2" xfId="5714"/>
    <cellStyle name="Normal 19 5 2 7" xfId="1071"/>
    <cellStyle name="Normal 19 5 2 7 2" xfId="5715"/>
    <cellStyle name="Normal 19 5 2 8" xfId="1072"/>
    <cellStyle name="Normal 19 5 2 8 2" xfId="5716"/>
    <cellStyle name="Normal 19 5 2 9" xfId="1073"/>
    <cellStyle name="Normal 19 5 2 9 2" xfId="5717"/>
    <cellStyle name="Normal 19 5 3" xfId="1074"/>
    <cellStyle name="Normal 19 5 3 2" xfId="5718"/>
    <cellStyle name="Normal 19 5 4" xfId="1075"/>
    <cellStyle name="Normal 19 5 4 2" xfId="1076"/>
    <cellStyle name="Normal 19 5 4 2 2" xfId="5720"/>
    <cellStyle name="Normal 19 5 4 3" xfId="1077"/>
    <cellStyle name="Normal 19 5 4 3 2" xfId="5721"/>
    <cellStyle name="Normal 19 5 4 4" xfId="1078"/>
    <cellStyle name="Normal 19 5 4 4 2" xfId="5722"/>
    <cellStyle name="Normal 19 5 4 5" xfId="1079"/>
    <cellStyle name="Normal 19 5 4 5 2" xfId="5723"/>
    <cellStyle name="Normal 19 5 4 6" xfId="1080"/>
    <cellStyle name="Normal 19 5 4 6 2" xfId="5724"/>
    <cellStyle name="Normal 19 5 4 7" xfId="1081"/>
    <cellStyle name="Normal 19 5 4 7 2" xfId="5725"/>
    <cellStyle name="Normal 19 5 4 8" xfId="1082"/>
    <cellStyle name="Normal 19 5 4 8 2" xfId="5726"/>
    <cellStyle name="Normal 19 5 4 9" xfId="5719"/>
    <cellStyle name="Normal 19 5 5" xfId="1083"/>
    <cellStyle name="Normal 19 5 5 2" xfId="1084"/>
    <cellStyle name="Normal 19 5 5 2 2" xfId="5728"/>
    <cellStyle name="Normal 19 5 5 3" xfId="1085"/>
    <cellStyle name="Normal 19 5 5 3 2" xfId="5729"/>
    <cellStyle name="Normal 19 5 5 4" xfId="1086"/>
    <cellStyle name="Normal 19 5 5 4 2" xfId="5730"/>
    <cellStyle name="Normal 19 5 5 5" xfId="1087"/>
    <cellStyle name="Normal 19 5 5 5 2" xfId="5731"/>
    <cellStyle name="Normal 19 5 5 6" xfId="1088"/>
    <cellStyle name="Normal 19 5 5 6 2" xfId="5732"/>
    <cellStyle name="Normal 19 5 5 7" xfId="1089"/>
    <cellStyle name="Normal 19 5 5 7 2" xfId="5733"/>
    <cellStyle name="Normal 19 5 5 8" xfId="1090"/>
    <cellStyle name="Normal 19 5 5 8 2" xfId="5734"/>
    <cellStyle name="Normal 19 5 5 9" xfId="5727"/>
    <cellStyle name="Normal 19 5 6" xfId="1091"/>
    <cellStyle name="Normal 19 5 6 2" xfId="1092"/>
    <cellStyle name="Normal 19 5 6 2 2" xfId="5736"/>
    <cellStyle name="Normal 19 5 6 3" xfId="1093"/>
    <cellStyle name="Normal 19 5 6 3 2" xfId="5737"/>
    <cellStyle name="Normal 19 5 6 4" xfId="1094"/>
    <cellStyle name="Normal 19 5 6 4 2" xfId="5738"/>
    <cellStyle name="Normal 19 5 6 5" xfId="1095"/>
    <cellStyle name="Normal 19 5 6 5 2" xfId="5739"/>
    <cellStyle name="Normal 19 5 6 6" xfId="1096"/>
    <cellStyle name="Normal 19 5 6 6 2" xfId="5740"/>
    <cellStyle name="Normal 19 5 6 7" xfId="1097"/>
    <cellStyle name="Normal 19 5 6 7 2" xfId="5741"/>
    <cellStyle name="Normal 19 5 6 8" xfId="1098"/>
    <cellStyle name="Normal 19 5 6 8 2" xfId="5742"/>
    <cellStyle name="Normal 19 5 6 9" xfId="5735"/>
    <cellStyle name="Normal 19 5 7" xfId="1099"/>
    <cellStyle name="Normal 19 5 7 2" xfId="1100"/>
    <cellStyle name="Normal 19 5 7 2 2" xfId="5744"/>
    <cellStyle name="Normal 19 5 7 3" xfId="1101"/>
    <cellStyle name="Normal 19 5 7 3 2" xfId="5745"/>
    <cellStyle name="Normal 19 5 7 4" xfId="1102"/>
    <cellStyle name="Normal 19 5 7 4 2" xfId="5746"/>
    <cellStyle name="Normal 19 5 7 5" xfId="1103"/>
    <cellStyle name="Normal 19 5 7 5 2" xfId="5747"/>
    <cellStyle name="Normal 19 5 7 6" xfId="1104"/>
    <cellStyle name="Normal 19 5 7 6 2" xfId="5748"/>
    <cellStyle name="Normal 19 5 7 7" xfId="1105"/>
    <cellStyle name="Normal 19 5 7 7 2" xfId="5749"/>
    <cellStyle name="Normal 19 5 7 8" xfId="1106"/>
    <cellStyle name="Normal 19 5 7 8 2" xfId="5750"/>
    <cellStyle name="Normal 19 5 7 9" xfId="5743"/>
    <cellStyle name="Normal 19 5 8" xfId="1107"/>
    <cellStyle name="Normal 19 5 8 2" xfId="1108"/>
    <cellStyle name="Normal 19 5 8 2 2" xfId="5752"/>
    <cellStyle name="Normal 19 5 8 3" xfId="1109"/>
    <cellStyle name="Normal 19 5 8 3 2" xfId="5753"/>
    <cellStyle name="Normal 19 5 8 4" xfId="1110"/>
    <cellStyle name="Normal 19 5 8 4 2" xfId="5754"/>
    <cellStyle name="Normal 19 5 8 5" xfId="1111"/>
    <cellStyle name="Normal 19 5 8 5 2" xfId="5755"/>
    <cellStyle name="Normal 19 5 8 6" xfId="1112"/>
    <cellStyle name="Normal 19 5 8 6 2" xfId="5756"/>
    <cellStyle name="Normal 19 5 8 7" xfId="1113"/>
    <cellStyle name="Normal 19 5 8 7 2" xfId="5757"/>
    <cellStyle name="Normal 19 5 8 8" xfId="1114"/>
    <cellStyle name="Normal 19 5 8 8 2" xfId="5758"/>
    <cellStyle name="Normal 19 5 8 9" xfId="5751"/>
    <cellStyle name="Normal 19 5 9" xfId="1115"/>
    <cellStyle name="Normal 19 5 9 2" xfId="1116"/>
    <cellStyle name="Normal 19 5 9 2 2" xfId="5760"/>
    <cellStyle name="Normal 19 5 9 3" xfId="1117"/>
    <cellStyle name="Normal 19 5 9 3 2" xfId="5761"/>
    <cellStyle name="Normal 19 5 9 4" xfId="1118"/>
    <cellStyle name="Normal 19 5 9 4 2" xfId="5762"/>
    <cellStyle name="Normal 19 5 9 5" xfId="1119"/>
    <cellStyle name="Normal 19 5 9 5 2" xfId="5763"/>
    <cellStyle name="Normal 19 5 9 6" xfId="1120"/>
    <cellStyle name="Normal 19 5 9 6 2" xfId="5764"/>
    <cellStyle name="Normal 19 5 9 7" xfId="1121"/>
    <cellStyle name="Normal 19 5 9 7 2" xfId="5765"/>
    <cellStyle name="Normal 19 5 9 8" xfId="1122"/>
    <cellStyle name="Normal 19 5 9 8 2" xfId="5766"/>
    <cellStyle name="Normal 19 5 9 9" xfId="5759"/>
    <cellStyle name="Normal 19 6" xfId="1123"/>
    <cellStyle name="Normal 19 6 2" xfId="5767"/>
    <cellStyle name="Normal 19 7" xfId="1124"/>
    <cellStyle name="Normal 19 7 2" xfId="5768"/>
    <cellStyle name="Normal 19 8" xfId="1125"/>
    <cellStyle name="Normal 19 8 2" xfId="5769"/>
    <cellStyle name="Normal 19 9" xfId="1126"/>
    <cellStyle name="Normal 19 9 2" xfId="5770"/>
    <cellStyle name="Normal 2" xfId="1127"/>
    <cellStyle name="Normal 2 10" xfId="1128"/>
    <cellStyle name="Normal 2 10 2" xfId="3831"/>
    <cellStyle name="Normal 2 11" xfId="1129"/>
    <cellStyle name="Normal 2 11 2" xfId="3832"/>
    <cellStyle name="Normal 2 12" xfId="1130"/>
    <cellStyle name="Normal 2 12 2" xfId="3833"/>
    <cellStyle name="Normal 2 13" xfId="1131"/>
    <cellStyle name="Normal 2 13 2" xfId="3834"/>
    <cellStyle name="Normal 2 14" xfId="1132"/>
    <cellStyle name="Normal 2 14 2" xfId="3835"/>
    <cellStyle name="Normal 2 15" xfId="1133"/>
    <cellStyle name="Normal 2 15 2" xfId="3836"/>
    <cellStyle name="Normal 2 16" xfId="1134"/>
    <cellStyle name="Normal 2 16 2" xfId="3837"/>
    <cellStyle name="Normal 2 17" xfId="1135"/>
    <cellStyle name="Normal 2 17 2" xfId="3838"/>
    <cellStyle name="Normal 2 18" xfId="1136"/>
    <cellStyle name="Normal 2 18 2" xfId="3839"/>
    <cellStyle name="Normal 2 19" xfId="1137"/>
    <cellStyle name="Normal 2 19 2" xfId="3840"/>
    <cellStyle name="Normal 2 2" xfId="1138"/>
    <cellStyle name="Normal 2 2 10" xfId="1139"/>
    <cellStyle name="Normal 2 2 10 2" xfId="4489"/>
    <cellStyle name="Normal 2 2 10 2 2" xfId="9449"/>
    <cellStyle name="Normal 2 2 10 2 2 2" xfId="13674"/>
    <cellStyle name="Normal 2 2 10 2 3" xfId="12394"/>
    <cellStyle name="Normal 2 2 10 2 4" xfId="15704"/>
    <cellStyle name="Normal 2 2 10 2 5" xfId="8169"/>
    <cellStyle name="Normal 2 2 10 3" xfId="9448"/>
    <cellStyle name="Normal 2 2 10 3 2" xfId="13673"/>
    <cellStyle name="Normal 2 2 10 4" xfId="11476"/>
    <cellStyle name="Normal 2 2 10 5" xfId="14786"/>
    <cellStyle name="Normal 2 2 10 6" xfId="5772"/>
    <cellStyle name="Normal 2 2 11" xfId="1140"/>
    <cellStyle name="Normal 2 2 11 2" xfId="4490"/>
    <cellStyle name="Normal 2 2 11 2 2" xfId="9451"/>
    <cellStyle name="Normal 2 2 11 2 2 2" xfId="13676"/>
    <cellStyle name="Normal 2 2 11 2 3" xfId="12395"/>
    <cellStyle name="Normal 2 2 11 2 4" xfId="15705"/>
    <cellStyle name="Normal 2 2 11 2 5" xfId="8170"/>
    <cellStyle name="Normal 2 2 11 3" xfId="9450"/>
    <cellStyle name="Normal 2 2 11 3 2" xfId="13675"/>
    <cellStyle name="Normal 2 2 11 4" xfId="11477"/>
    <cellStyle name="Normal 2 2 11 5" xfId="14787"/>
    <cellStyle name="Normal 2 2 11 6" xfId="5773"/>
    <cellStyle name="Normal 2 2 12" xfId="1141"/>
    <cellStyle name="Normal 2 2 12 2" xfId="4491"/>
    <cellStyle name="Normal 2 2 12 2 2" xfId="9453"/>
    <cellStyle name="Normal 2 2 12 2 2 2" xfId="13678"/>
    <cellStyle name="Normal 2 2 12 2 3" xfId="12396"/>
    <cellStyle name="Normal 2 2 12 2 4" xfId="15706"/>
    <cellStyle name="Normal 2 2 12 2 5" xfId="8171"/>
    <cellStyle name="Normal 2 2 12 3" xfId="9452"/>
    <cellStyle name="Normal 2 2 12 3 2" xfId="13677"/>
    <cellStyle name="Normal 2 2 12 4" xfId="11478"/>
    <cellStyle name="Normal 2 2 12 5" xfId="14788"/>
    <cellStyle name="Normal 2 2 12 6" xfId="5774"/>
    <cellStyle name="Normal 2 2 13" xfId="1142"/>
    <cellStyle name="Normal 2 2 13 2" xfId="4492"/>
    <cellStyle name="Normal 2 2 13 2 2" xfId="9455"/>
    <cellStyle name="Normal 2 2 13 2 2 2" xfId="13680"/>
    <cellStyle name="Normal 2 2 13 2 3" xfId="12397"/>
    <cellStyle name="Normal 2 2 13 2 4" xfId="15707"/>
    <cellStyle name="Normal 2 2 13 2 5" xfId="8172"/>
    <cellStyle name="Normal 2 2 13 3" xfId="9454"/>
    <cellStyle name="Normal 2 2 13 3 2" xfId="13679"/>
    <cellStyle name="Normal 2 2 13 4" xfId="11479"/>
    <cellStyle name="Normal 2 2 13 5" xfId="14789"/>
    <cellStyle name="Normal 2 2 13 6" xfId="5775"/>
    <cellStyle name="Normal 2 2 14" xfId="1143"/>
    <cellStyle name="Normal 2 2 14 2" xfId="4493"/>
    <cellStyle name="Normal 2 2 14 2 2" xfId="9457"/>
    <cellStyle name="Normal 2 2 14 2 2 2" xfId="13682"/>
    <cellStyle name="Normal 2 2 14 2 3" xfId="12398"/>
    <cellStyle name="Normal 2 2 14 2 4" xfId="15708"/>
    <cellStyle name="Normal 2 2 14 2 5" xfId="8173"/>
    <cellStyle name="Normal 2 2 14 3" xfId="9456"/>
    <cellStyle name="Normal 2 2 14 3 2" xfId="13681"/>
    <cellStyle name="Normal 2 2 14 4" xfId="11480"/>
    <cellStyle name="Normal 2 2 14 5" xfId="14790"/>
    <cellStyle name="Normal 2 2 14 6" xfId="5776"/>
    <cellStyle name="Normal 2 2 15" xfId="1144"/>
    <cellStyle name="Normal 2 2 15 2" xfId="4494"/>
    <cellStyle name="Normal 2 2 15 2 2" xfId="9459"/>
    <cellStyle name="Normal 2 2 15 2 2 2" xfId="13684"/>
    <cellStyle name="Normal 2 2 15 2 3" xfId="12399"/>
    <cellStyle name="Normal 2 2 15 2 4" xfId="15709"/>
    <cellStyle name="Normal 2 2 15 2 5" xfId="8174"/>
    <cellStyle name="Normal 2 2 15 3" xfId="9458"/>
    <cellStyle name="Normal 2 2 15 3 2" xfId="13683"/>
    <cellStyle name="Normal 2 2 15 4" xfId="11481"/>
    <cellStyle name="Normal 2 2 15 5" xfId="14791"/>
    <cellStyle name="Normal 2 2 15 6" xfId="5777"/>
    <cellStyle name="Normal 2 2 16" xfId="1145"/>
    <cellStyle name="Normal 2 2 16 2" xfId="4495"/>
    <cellStyle name="Normal 2 2 16 2 2" xfId="9461"/>
    <cellStyle name="Normal 2 2 16 2 2 2" xfId="13686"/>
    <cellStyle name="Normal 2 2 16 2 3" xfId="12400"/>
    <cellStyle name="Normal 2 2 16 2 4" xfId="15710"/>
    <cellStyle name="Normal 2 2 16 2 5" xfId="8175"/>
    <cellStyle name="Normal 2 2 16 3" xfId="9460"/>
    <cellStyle name="Normal 2 2 16 3 2" xfId="13685"/>
    <cellStyle name="Normal 2 2 16 4" xfId="11482"/>
    <cellStyle name="Normal 2 2 16 5" xfId="14792"/>
    <cellStyle name="Normal 2 2 16 6" xfId="5778"/>
    <cellStyle name="Normal 2 2 17" xfId="1146"/>
    <cellStyle name="Normal 2 2 17 2" xfId="4496"/>
    <cellStyle name="Normal 2 2 17 2 2" xfId="9463"/>
    <cellStyle name="Normal 2 2 17 2 2 2" xfId="13688"/>
    <cellStyle name="Normal 2 2 17 2 3" xfId="12401"/>
    <cellStyle name="Normal 2 2 17 2 4" xfId="15711"/>
    <cellStyle name="Normal 2 2 17 2 5" xfId="8176"/>
    <cellStyle name="Normal 2 2 17 3" xfId="9462"/>
    <cellStyle name="Normal 2 2 17 3 2" xfId="13687"/>
    <cellStyle name="Normal 2 2 17 4" xfId="11483"/>
    <cellStyle name="Normal 2 2 17 5" xfId="14793"/>
    <cellStyle name="Normal 2 2 17 6" xfId="5779"/>
    <cellStyle name="Normal 2 2 18" xfId="1147"/>
    <cellStyle name="Normal 2 2 18 2" xfId="4497"/>
    <cellStyle name="Normal 2 2 18 2 2" xfId="9465"/>
    <cellStyle name="Normal 2 2 18 2 2 2" xfId="13690"/>
    <cellStyle name="Normal 2 2 18 2 3" xfId="12402"/>
    <cellStyle name="Normal 2 2 18 2 4" xfId="15712"/>
    <cellStyle name="Normal 2 2 18 2 5" xfId="8177"/>
    <cellStyle name="Normal 2 2 18 3" xfId="9464"/>
    <cellStyle name="Normal 2 2 18 3 2" xfId="13689"/>
    <cellStyle name="Normal 2 2 18 4" xfId="11484"/>
    <cellStyle name="Normal 2 2 18 5" xfId="14794"/>
    <cellStyle name="Normal 2 2 18 6" xfId="5780"/>
    <cellStyle name="Normal 2 2 19" xfId="1148"/>
    <cellStyle name="Normal 2 2 19 2" xfId="4498"/>
    <cellStyle name="Normal 2 2 19 2 2" xfId="9467"/>
    <cellStyle name="Normal 2 2 19 2 2 2" xfId="13692"/>
    <cellStyle name="Normal 2 2 19 2 3" xfId="12403"/>
    <cellStyle name="Normal 2 2 19 2 4" xfId="15713"/>
    <cellStyle name="Normal 2 2 19 2 5" xfId="8178"/>
    <cellStyle name="Normal 2 2 19 3" xfId="9466"/>
    <cellStyle name="Normal 2 2 19 3 2" xfId="13691"/>
    <cellStyle name="Normal 2 2 19 4" xfId="11485"/>
    <cellStyle name="Normal 2 2 19 5" xfId="14795"/>
    <cellStyle name="Normal 2 2 19 6" xfId="5781"/>
    <cellStyle name="Normal 2 2 2" xfId="1149"/>
    <cellStyle name="Normal 2 2 2 2" xfId="4499"/>
    <cellStyle name="Normal 2 2 2 2 2" xfId="9469"/>
    <cellStyle name="Normal 2 2 2 2 2 2" xfId="13694"/>
    <cellStyle name="Normal 2 2 2 2 3" xfId="12404"/>
    <cellStyle name="Normal 2 2 2 2 4" xfId="15714"/>
    <cellStyle name="Normal 2 2 2 2 5" xfId="8179"/>
    <cellStyle name="Normal 2 2 2 3" xfId="9468"/>
    <cellStyle name="Normal 2 2 2 3 2" xfId="13693"/>
    <cellStyle name="Normal 2 2 2 4" xfId="11486"/>
    <cellStyle name="Normal 2 2 2 5" xfId="14796"/>
    <cellStyle name="Normal 2 2 2 6" xfId="5782"/>
    <cellStyle name="Normal 2 2 20" xfId="1150"/>
    <cellStyle name="Normal 2 2 20 2" xfId="4500"/>
    <cellStyle name="Normal 2 2 20 2 2" xfId="9471"/>
    <cellStyle name="Normal 2 2 20 2 2 2" xfId="13696"/>
    <cellStyle name="Normal 2 2 20 2 3" xfId="12405"/>
    <cellStyle name="Normal 2 2 20 2 4" xfId="15715"/>
    <cellStyle name="Normal 2 2 20 2 5" xfId="8180"/>
    <cellStyle name="Normal 2 2 20 3" xfId="9470"/>
    <cellStyle name="Normal 2 2 20 3 2" xfId="13695"/>
    <cellStyle name="Normal 2 2 20 4" xfId="11487"/>
    <cellStyle name="Normal 2 2 20 5" xfId="14797"/>
    <cellStyle name="Normal 2 2 20 6" xfId="5783"/>
    <cellStyle name="Normal 2 2 21" xfId="1151"/>
    <cellStyle name="Normal 2 2 21 2" xfId="4501"/>
    <cellStyle name="Normal 2 2 21 2 2" xfId="9473"/>
    <cellStyle name="Normal 2 2 21 2 2 2" xfId="13698"/>
    <cellStyle name="Normal 2 2 21 2 3" xfId="12406"/>
    <cellStyle name="Normal 2 2 21 2 4" xfId="15716"/>
    <cellStyle name="Normal 2 2 21 2 5" xfId="8181"/>
    <cellStyle name="Normal 2 2 21 3" xfId="9472"/>
    <cellStyle name="Normal 2 2 21 3 2" xfId="13697"/>
    <cellStyle name="Normal 2 2 21 4" xfId="11488"/>
    <cellStyle name="Normal 2 2 21 5" xfId="14798"/>
    <cellStyle name="Normal 2 2 21 6" xfId="5784"/>
    <cellStyle name="Normal 2 2 22" xfId="1152"/>
    <cellStyle name="Normal 2 2 22 2" xfId="4502"/>
    <cellStyle name="Normal 2 2 22 2 2" xfId="9475"/>
    <cellStyle name="Normal 2 2 22 2 2 2" xfId="13700"/>
    <cellStyle name="Normal 2 2 22 2 3" xfId="12407"/>
    <cellStyle name="Normal 2 2 22 2 4" xfId="15717"/>
    <cellStyle name="Normal 2 2 22 2 5" xfId="8182"/>
    <cellStyle name="Normal 2 2 22 3" xfId="9474"/>
    <cellStyle name="Normal 2 2 22 3 2" xfId="13699"/>
    <cellStyle name="Normal 2 2 22 4" xfId="11489"/>
    <cellStyle name="Normal 2 2 22 5" xfId="14799"/>
    <cellStyle name="Normal 2 2 22 6" xfId="5785"/>
    <cellStyle name="Normal 2 2 23" xfId="1153"/>
    <cellStyle name="Normal 2 2 23 2" xfId="4503"/>
    <cellStyle name="Normal 2 2 23 2 2" xfId="9477"/>
    <cellStyle name="Normal 2 2 23 2 2 2" xfId="13702"/>
    <cellStyle name="Normal 2 2 23 2 3" xfId="12408"/>
    <cellStyle name="Normal 2 2 23 2 4" xfId="15718"/>
    <cellStyle name="Normal 2 2 23 2 5" xfId="8183"/>
    <cellStyle name="Normal 2 2 23 3" xfId="9476"/>
    <cellStyle name="Normal 2 2 23 3 2" xfId="13701"/>
    <cellStyle name="Normal 2 2 23 4" xfId="11490"/>
    <cellStyle name="Normal 2 2 23 5" xfId="14800"/>
    <cellStyle name="Normal 2 2 23 6" xfId="5786"/>
    <cellStyle name="Normal 2 2 24" xfId="1154"/>
    <cellStyle name="Normal 2 2 24 2" xfId="4504"/>
    <cellStyle name="Normal 2 2 24 2 2" xfId="9479"/>
    <cellStyle name="Normal 2 2 24 2 2 2" xfId="13704"/>
    <cellStyle name="Normal 2 2 24 2 3" xfId="12409"/>
    <cellStyle name="Normal 2 2 24 2 4" xfId="15719"/>
    <cellStyle name="Normal 2 2 24 2 5" xfId="8184"/>
    <cellStyle name="Normal 2 2 24 3" xfId="9478"/>
    <cellStyle name="Normal 2 2 24 3 2" xfId="13703"/>
    <cellStyle name="Normal 2 2 24 4" xfId="11491"/>
    <cellStyle name="Normal 2 2 24 5" xfId="14801"/>
    <cellStyle name="Normal 2 2 24 6" xfId="5787"/>
    <cellStyle name="Normal 2 2 25" xfId="3841"/>
    <cellStyle name="Normal 2 2 3" xfId="1155"/>
    <cellStyle name="Normal 2 2 3 2" xfId="4505"/>
    <cellStyle name="Normal 2 2 3 2 2" xfId="9481"/>
    <cellStyle name="Normal 2 2 3 2 2 2" xfId="13706"/>
    <cellStyle name="Normal 2 2 3 2 3" xfId="12410"/>
    <cellStyle name="Normal 2 2 3 2 4" xfId="15720"/>
    <cellStyle name="Normal 2 2 3 2 5" xfId="8185"/>
    <cellStyle name="Normal 2 2 3 3" xfId="9480"/>
    <cellStyle name="Normal 2 2 3 3 2" xfId="13705"/>
    <cellStyle name="Normal 2 2 3 4" xfId="11492"/>
    <cellStyle name="Normal 2 2 3 5" xfId="14802"/>
    <cellStyle name="Normal 2 2 3 6" xfId="5788"/>
    <cellStyle name="Normal 2 2 4" xfId="1156"/>
    <cellStyle name="Normal 2 2 4 2" xfId="4506"/>
    <cellStyle name="Normal 2 2 4 2 2" xfId="9483"/>
    <cellStyle name="Normal 2 2 4 2 2 2" xfId="13708"/>
    <cellStyle name="Normal 2 2 4 2 3" xfId="12411"/>
    <cellStyle name="Normal 2 2 4 2 4" xfId="15721"/>
    <cellStyle name="Normal 2 2 4 2 5" xfId="8186"/>
    <cellStyle name="Normal 2 2 4 3" xfId="9482"/>
    <cellStyle name="Normal 2 2 4 3 2" xfId="13707"/>
    <cellStyle name="Normal 2 2 4 4" xfId="11493"/>
    <cellStyle name="Normal 2 2 4 5" xfId="14803"/>
    <cellStyle name="Normal 2 2 4 6" xfId="5789"/>
    <cellStyle name="Normal 2 2 5" xfId="1157"/>
    <cellStyle name="Normal 2 2 5 2" xfId="4507"/>
    <cellStyle name="Normal 2 2 5 2 2" xfId="9485"/>
    <cellStyle name="Normal 2 2 5 2 2 2" xfId="13710"/>
    <cellStyle name="Normal 2 2 5 2 3" xfId="12412"/>
    <cellStyle name="Normal 2 2 5 2 4" xfId="15722"/>
    <cellStyle name="Normal 2 2 5 2 5" xfId="8187"/>
    <cellStyle name="Normal 2 2 5 3" xfId="9484"/>
    <cellStyle name="Normal 2 2 5 3 2" xfId="13709"/>
    <cellStyle name="Normal 2 2 5 4" xfId="11494"/>
    <cellStyle name="Normal 2 2 5 5" xfId="14804"/>
    <cellStyle name="Normal 2 2 5 6" xfId="5790"/>
    <cellStyle name="Normal 2 2 6" xfId="1158"/>
    <cellStyle name="Normal 2 2 6 2" xfId="4508"/>
    <cellStyle name="Normal 2 2 6 2 2" xfId="9487"/>
    <cellStyle name="Normal 2 2 6 2 2 2" xfId="13712"/>
    <cellStyle name="Normal 2 2 6 2 3" xfId="12413"/>
    <cellStyle name="Normal 2 2 6 2 4" xfId="15723"/>
    <cellStyle name="Normal 2 2 6 2 5" xfId="8188"/>
    <cellStyle name="Normal 2 2 6 3" xfId="9486"/>
    <cellStyle name="Normal 2 2 6 3 2" xfId="13711"/>
    <cellStyle name="Normal 2 2 6 4" xfId="11495"/>
    <cellStyle name="Normal 2 2 6 5" xfId="14805"/>
    <cellStyle name="Normal 2 2 6 6" xfId="5791"/>
    <cellStyle name="Normal 2 2 7" xfId="1159"/>
    <cellStyle name="Normal 2 2 7 2" xfId="4509"/>
    <cellStyle name="Normal 2 2 7 2 2" xfId="9489"/>
    <cellStyle name="Normal 2 2 7 2 2 2" xfId="13714"/>
    <cellStyle name="Normal 2 2 7 2 3" xfId="12414"/>
    <cellStyle name="Normal 2 2 7 2 4" xfId="15724"/>
    <cellStyle name="Normal 2 2 7 2 5" xfId="8189"/>
    <cellStyle name="Normal 2 2 7 3" xfId="9488"/>
    <cellStyle name="Normal 2 2 7 3 2" xfId="13713"/>
    <cellStyle name="Normal 2 2 7 4" xfId="11496"/>
    <cellStyle name="Normal 2 2 7 5" xfId="14806"/>
    <cellStyle name="Normal 2 2 7 6" xfId="5792"/>
    <cellStyle name="Normal 2 2 8" xfId="1160"/>
    <cellStyle name="Normal 2 2 8 2" xfId="4510"/>
    <cellStyle name="Normal 2 2 8 2 2" xfId="9491"/>
    <cellStyle name="Normal 2 2 8 2 2 2" xfId="13716"/>
    <cellStyle name="Normal 2 2 8 2 3" xfId="12415"/>
    <cellStyle name="Normal 2 2 8 2 4" xfId="15725"/>
    <cellStyle name="Normal 2 2 8 2 5" xfId="8190"/>
    <cellStyle name="Normal 2 2 8 3" xfId="9490"/>
    <cellStyle name="Normal 2 2 8 3 2" xfId="13715"/>
    <cellStyle name="Normal 2 2 8 4" xfId="11497"/>
    <cellStyle name="Normal 2 2 8 5" xfId="14807"/>
    <cellStyle name="Normal 2 2 8 6" xfId="5793"/>
    <cellStyle name="Normal 2 2 9" xfId="1161"/>
    <cellStyle name="Normal 2 2 9 2" xfId="4511"/>
    <cellStyle name="Normal 2 2 9 2 2" xfId="9493"/>
    <cellStyle name="Normal 2 2 9 2 2 2" xfId="13718"/>
    <cellStyle name="Normal 2 2 9 2 3" xfId="12416"/>
    <cellStyle name="Normal 2 2 9 2 4" xfId="15726"/>
    <cellStyle name="Normal 2 2 9 2 5" xfId="8191"/>
    <cellStyle name="Normal 2 2 9 3" xfId="9492"/>
    <cellStyle name="Normal 2 2 9 3 2" xfId="13717"/>
    <cellStyle name="Normal 2 2 9 4" xfId="11498"/>
    <cellStyle name="Normal 2 2 9 5" xfId="14808"/>
    <cellStyle name="Normal 2 2 9 6" xfId="5794"/>
    <cellStyle name="Normal 2 20" xfId="1162"/>
    <cellStyle name="Normal 2 20 2" xfId="3842"/>
    <cellStyle name="Normal 2 21" xfId="1163"/>
    <cellStyle name="Normal 2 21 2" xfId="3843"/>
    <cellStyle name="Normal 2 22" xfId="1164"/>
    <cellStyle name="Normal 2 22 2" xfId="3844"/>
    <cellStyle name="Normal 2 23" xfId="1165"/>
    <cellStyle name="Normal 2 23 2" xfId="3845"/>
    <cellStyle name="Normal 2 24" xfId="5771"/>
    <cellStyle name="Normal 2 24 2" xfId="16268"/>
    <cellStyle name="Normal 2 24 3" xfId="16324"/>
    <cellStyle name="Normal 2 3" xfId="1166"/>
    <cellStyle name="Normal 2 3 10" xfId="1167"/>
    <cellStyle name="Normal 2 3 10 2" xfId="4513"/>
    <cellStyle name="Normal 2 3 10 2 2" xfId="9496"/>
    <cellStyle name="Normal 2 3 10 2 2 2" xfId="13721"/>
    <cellStyle name="Normal 2 3 10 2 3" xfId="12418"/>
    <cellStyle name="Normal 2 3 10 2 4" xfId="15728"/>
    <cellStyle name="Normal 2 3 10 2 5" xfId="8193"/>
    <cellStyle name="Normal 2 3 10 3" xfId="9495"/>
    <cellStyle name="Normal 2 3 10 3 2" xfId="13720"/>
    <cellStyle name="Normal 2 3 10 4" xfId="11500"/>
    <cellStyle name="Normal 2 3 10 5" xfId="14810"/>
    <cellStyle name="Normal 2 3 10 6" xfId="5796"/>
    <cellStyle name="Normal 2 3 11" xfId="4512"/>
    <cellStyle name="Normal 2 3 11 2" xfId="9497"/>
    <cellStyle name="Normal 2 3 11 2 2" xfId="13722"/>
    <cellStyle name="Normal 2 3 11 3" xfId="12417"/>
    <cellStyle name="Normal 2 3 11 4" xfId="15727"/>
    <cellStyle name="Normal 2 3 11 5" xfId="8192"/>
    <cellStyle name="Normal 2 3 12" xfId="9494"/>
    <cellStyle name="Normal 2 3 12 2" xfId="13719"/>
    <cellStyle name="Normal 2 3 13" xfId="11499"/>
    <cellStyle name="Normal 2 3 14" xfId="14809"/>
    <cellStyle name="Normal 2 3 15" xfId="5795"/>
    <cellStyle name="Normal 2 3 2" xfId="1168"/>
    <cellStyle name="Normal 2 3 2 2" xfId="4514"/>
    <cellStyle name="Normal 2 3 2 2 2" xfId="9499"/>
    <cellStyle name="Normal 2 3 2 2 2 2" xfId="13724"/>
    <cellStyle name="Normal 2 3 2 2 3" xfId="12419"/>
    <cellStyle name="Normal 2 3 2 2 4" xfId="15729"/>
    <cellStyle name="Normal 2 3 2 2 5" xfId="8194"/>
    <cellStyle name="Normal 2 3 2 3" xfId="9498"/>
    <cellStyle name="Normal 2 3 2 3 2" xfId="13723"/>
    <cellStyle name="Normal 2 3 2 4" xfId="11501"/>
    <cellStyle name="Normal 2 3 2 5" xfId="14811"/>
    <cellStyle name="Normal 2 3 2 6" xfId="5797"/>
    <cellStyle name="Normal 2 3 3" xfId="1169"/>
    <cellStyle name="Normal 2 3 3 2" xfId="4515"/>
    <cellStyle name="Normal 2 3 3 2 2" xfId="9501"/>
    <cellStyle name="Normal 2 3 3 2 2 2" xfId="13726"/>
    <cellStyle name="Normal 2 3 3 2 3" xfId="12420"/>
    <cellStyle name="Normal 2 3 3 2 4" xfId="15730"/>
    <cellStyle name="Normal 2 3 3 2 5" xfId="8195"/>
    <cellStyle name="Normal 2 3 3 3" xfId="9500"/>
    <cellStyle name="Normal 2 3 3 3 2" xfId="13725"/>
    <cellStyle name="Normal 2 3 3 4" xfId="11502"/>
    <cellStyle name="Normal 2 3 3 5" xfId="14812"/>
    <cellStyle name="Normal 2 3 3 6" xfId="5798"/>
    <cellStyle name="Normal 2 3 4" xfId="1170"/>
    <cellStyle name="Normal 2 3 4 2" xfId="4516"/>
    <cellStyle name="Normal 2 3 4 2 2" xfId="9503"/>
    <cellStyle name="Normal 2 3 4 2 2 2" xfId="13728"/>
    <cellStyle name="Normal 2 3 4 2 3" xfId="12421"/>
    <cellStyle name="Normal 2 3 4 2 4" xfId="15731"/>
    <cellStyle name="Normal 2 3 4 2 5" xfId="8196"/>
    <cellStyle name="Normal 2 3 4 3" xfId="9502"/>
    <cellStyle name="Normal 2 3 4 3 2" xfId="13727"/>
    <cellStyle name="Normal 2 3 4 4" xfId="11503"/>
    <cellStyle name="Normal 2 3 4 5" xfId="14813"/>
    <cellStyle name="Normal 2 3 4 6" xfId="5799"/>
    <cellStyle name="Normal 2 3 5" xfId="1171"/>
    <cellStyle name="Normal 2 3 5 2" xfId="4517"/>
    <cellStyle name="Normal 2 3 5 2 2" xfId="9505"/>
    <cellStyle name="Normal 2 3 5 2 2 2" xfId="13730"/>
    <cellStyle name="Normal 2 3 5 2 3" xfId="12422"/>
    <cellStyle name="Normal 2 3 5 2 4" xfId="15732"/>
    <cellStyle name="Normal 2 3 5 2 5" xfId="8197"/>
    <cellStyle name="Normal 2 3 5 3" xfId="9504"/>
    <cellStyle name="Normal 2 3 5 3 2" xfId="13729"/>
    <cellStyle name="Normal 2 3 5 4" xfId="11504"/>
    <cellStyle name="Normal 2 3 5 5" xfId="14814"/>
    <cellStyle name="Normal 2 3 5 6" xfId="5800"/>
    <cellStyle name="Normal 2 3 6" xfId="1172"/>
    <cellStyle name="Normal 2 3 6 2" xfId="4518"/>
    <cellStyle name="Normal 2 3 6 2 2" xfId="9507"/>
    <cellStyle name="Normal 2 3 6 2 2 2" xfId="13732"/>
    <cellStyle name="Normal 2 3 6 2 3" xfId="12423"/>
    <cellStyle name="Normal 2 3 6 2 4" xfId="15733"/>
    <cellStyle name="Normal 2 3 6 2 5" xfId="8198"/>
    <cellStyle name="Normal 2 3 6 3" xfId="9506"/>
    <cellStyle name="Normal 2 3 6 3 2" xfId="13731"/>
    <cellStyle name="Normal 2 3 6 4" xfId="11505"/>
    <cellStyle name="Normal 2 3 6 5" xfId="14815"/>
    <cellStyle name="Normal 2 3 6 6" xfId="5801"/>
    <cellStyle name="Normal 2 3 7" xfId="1173"/>
    <cellStyle name="Normal 2 3 7 2" xfId="4519"/>
    <cellStyle name="Normal 2 3 7 2 2" xfId="9509"/>
    <cellStyle name="Normal 2 3 7 2 2 2" xfId="13734"/>
    <cellStyle name="Normal 2 3 7 2 3" xfId="12424"/>
    <cellStyle name="Normal 2 3 7 2 4" xfId="15734"/>
    <cellStyle name="Normal 2 3 7 2 5" xfId="8199"/>
    <cellStyle name="Normal 2 3 7 3" xfId="9508"/>
    <cellStyle name="Normal 2 3 7 3 2" xfId="13733"/>
    <cellStyle name="Normal 2 3 7 4" xfId="11506"/>
    <cellStyle name="Normal 2 3 7 5" xfId="14816"/>
    <cellStyle name="Normal 2 3 7 6" xfId="5802"/>
    <cellStyle name="Normal 2 3 8" xfId="1174"/>
    <cellStyle name="Normal 2 3 8 2" xfId="4520"/>
    <cellStyle name="Normal 2 3 8 2 2" xfId="9511"/>
    <cellStyle name="Normal 2 3 8 2 2 2" xfId="13736"/>
    <cellStyle name="Normal 2 3 8 2 3" xfId="12425"/>
    <cellStyle name="Normal 2 3 8 2 4" xfId="15735"/>
    <cellStyle name="Normal 2 3 8 2 5" xfId="8200"/>
    <cellStyle name="Normal 2 3 8 3" xfId="9510"/>
    <cellStyle name="Normal 2 3 8 3 2" xfId="13735"/>
    <cellStyle name="Normal 2 3 8 4" xfId="11507"/>
    <cellStyle name="Normal 2 3 8 5" xfId="14817"/>
    <cellStyle name="Normal 2 3 8 6" xfId="5803"/>
    <cellStyle name="Normal 2 3 9" xfId="1175"/>
    <cellStyle name="Normal 2 3 9 2" xfId="4521"/>
    <cellStyle name="Normal 2 3 9 2 2" xfId="9513"/>
    <cellStyle name="Normal 2 3 9 2 2 2" xfId="13738"/>
    <cellStyle name="Normal 2 3 9 2 3" xfId="12426"/>
    <cellStyle name="Normal 2 3 9 2 4" xfId="15736"/>
    <cellStyle name="Normal 2 3 9 2 5" xfId="8201"/>
    <cellStyle name="Normal 2 3 9 3" xfId="9512"/>
    <cellStyle name="Normal 2 3 9 3 2" xfId="13737"/>
    <cellStyle name="Normal 2 3 9 4" xfId="11508"/>
    <cellStyle name="Normal 2 3 9 5" xfId="14818"/>
    <cellStyle name="Normal 2 3 9 6" xfId="5804"/>
    <cellStyle name="Normal 2 4" xfId="1176"/>
    <cellStyle name="Normal 2 4 10" xfId="1177"/>
    <cellStyle name="Normal 2 4 10 2" xfId="4523"/>
    <cellStyle name="Normal 2 4 10 2 2" xfId="9516"/>
    <cellStyle name="Normal 2 4 10 2 2 2" xfId="13741"/>
    <cellStyle name="Normal 2 4 10 2 3" xfId="12428"/>
    <cellStyle name="Normal 2 4 10 2 4" xfId="15738"/>
    <cellStyle name="Normal 2 4 10 2 5" xfId="8203"/>
    <cellStyle name="Normal 2 4 10 3" xfId="9515"/>
    <cellStyle name="Normal 2 4 10 3 2" xfId="13740"/>
    <cellStyle name="Normal 2 4 10 4" xfId="11510"/>
    <cellStyle name="Normal 2 4 10 5" xfId="14820"/>
    <cellStyle name="Normal 2 4 10 6" xfId="5806"/>
    <cellStyle name="Normal 2 4 11" xfId="4522"/>
    <cellStyle name="Normal 2 4 11 2" xfId="9517"/>
    <cellStyle name="Normal 2 4 11 2 2" xfId="13742"/>
    <cellStyle name="Normal 2 4 11 3" xfId="12427"/>
    <cellStyle name="Normal 2 4 11 4" xfId="15737"/>
    <cellStyle name="Normal 2 4 11 5" xfId="8202"/>
    <cellStyle name="Normal 2 4 12" xfId="9514"/>
    <cellStyle name="Normal 2 4 12 2" xfId="13739"/>
    <cellStyle name="Normal 2 4 13" xfId="11509"/>
    <cellStyle name="Normal 2 4 14" xfId="14819"/>
    <cellStyle name="Normal 2 4 15" xfId="5805"/>
    <cellStyle name="Normal 2 4 2" xfId="1178"/>
    <cellStyle name="Normal 2 4 2 2" xfId="4524"/>
    <cellStyle name="Normal 2 4 2 2 2" xfId="9519"/>
    <cellStyle name="Normal 2 4 2 2 2 2" xfId="13744"/>
    <cellStyle name="Normal 2 4 2 2 3" xfId="12429"/>
    <cellStyle name="Normal 2 4 2 2 4" xfId="15739"/>
    <cellStyle name="Normal 2 4 2 2 5" xfId="8204"/>
    <cellStyle name="Normal 2 4 2 3" xfId="9518"/>
    <cellStyle name="Normal 2 4 2 3 2" xfId="13743"/>
    <cellStyle name="Normal 2 4 2 4" xfId="11511"/>
    <cellStyle name="Normal 2 4 2 5" xfId="14821"/>
    <cellStyle name="Normal 2 4 2 6" xfId="5807"/>
    <cellStyle name="Normal 2 4 3" xfId="1179"/>
    <cellStyle name="Normal 2 4 3 2" xfId="4525"/>
    <cellStyle name="Normal 2 4 3 2 2" xfId="9521"/>
    <cellStyle name="Normal 2 4 3 2 2 2" xfId="13746"/>
    <cellStyle name="Normal 2 4 3 2 3" xfId="12430"/>
    <cellStyle name="Normal 2 4 3 2 4" xfId="15740"/>
    <cellStyle name="Normal 2 4 3 2 5" xfId="8205"/>
    <cellStyle name="Normal 2 4 3 3" xfId="9520"/>
    <cellStyle name="Normal 2 4 3 3 2" xfId="13745"/>
    <cellStyle name="Normal 2 4 3 4" xfId="11512"/>
    <cellStyle name="Normal 2 4 3 5" xfId="14822"/>
    <cellStyle name="Normal 2 4 3 6" xfId="5808"/>
    <cellStyle name="Normal 2 4 4" xfId="1180"/>
    <cellStyle name="Normal 2 4 4 2" xfId="4526"/>
    <cellStyle name="Normal 2 4 4 2 2" xfId="9523"/>
    <cellStyle name="Normal 2 4 4 2 2 2" xfId="13748"/>
    <cellStyle name="Normal 2 4 4 2 3" xfId="12431"/>
    <cellStyle name="Normal 2 4 4 2 4" xfId="15741"/>
    <cellStyle name="Normal 2 4 4 2 5" xfId="8206"/>
    <cellStyle name="Normal 2 4 4 3" xfId="9522"/>
    <cellStyle name="Normal 2 4 4 3 2" xfId="13747"/>
    <cellStyle name="Normal 2 4 4 4" xfId="11513"/>
    <cellStyle name="Normal 2 4 4 5" xfId="14823"/>
    <cellStyle name="Normal 2 4 4 6" xfId="5809"/>
    <cellStyle name="Normal 2 4 5" xfId="1181"/>
    <cellStyle name="Normal 2 4 5 2" xfId="4527"/>
    <cellStyle name="Normal 2 4 5 2 2" xfId="9525"/>
    <cellStyle name="Normal 2 4 5 2 2 2" xfId="13750"/>
    <cellStyle name="Normal 2 4 5 2 3" xfId="12432"/>
    <cellStyle name="Normal 2 4 5 2 4" xfId="15742"/>
    <cellStyle name="Normal 2 4 5 2 5" xfId="8207"/>
    <cellStyle name="Normal 2 4 5 3" xfId="9524"/>
    <cellStyle name="Normal 2 4 5 3 2" xfId="13749"/>
    <cellStyle name="Normal 2 4 5 4" xfId="11514"/>
    <cellStyle name="Normal 2 4 5 5" xfId="14824"/>
    <cellStyle name="Normal 2 4 5 6" xfId="5810"/>
    <cellStyle name="Normal 2 4 6" xfId="1182"/>
    <cellStyle name="Normal 2 4 6 2" xfId="4528"/>
    <cellStyle name="Normal 2 4 6 2 2" xfId="9527"/>
    <cellStyle name="Normal 2 4 6 2 2 2" xfId="13752"/>
    <cellStyle name="Normal 2 4 6 2 3" xfId="12433"/>
    <cellStyle name="Normal 2 4 6 2 4" xfId="15743"/>
    <cellStyle name="Normal 2 4 6 2 5" xfId="8208"/>
    <cellStyle name="Normal 2 4 6 3" xfId="9526"/>
    <cellStyle name="Normal 2 4 6 3 2" xfId="13751"/>
    <cellStyle name="Normal 2 4 6 4" xfId="11515"/>
    <cellStyle name="Normal 2 4 6 5" xfId="14825"/>
    <cellStyle name="Normal 2 4 6 6" xfId="5811"/>
    <cellStyle name="Normal 2 4 7" xfId="1183"/>
    <cellStyle name="Normal 2 4 7 2" xfId="4529"/>
    <cellStyle name="Normal 2 4 7 2 2" xfId="9529"/>
    <cellStyle name="Normal 2 4 7 2 2 2" xfId="13754"/>
    <cellStyle name="Normal 2 4 7 2 3" xfId="12434"/>
    <cellStyle name="Normal 2 4 7 2 4" xfId="15744"/>
    <cellStyle name="Normal 2 4 7 2 5" xfId="8209"/>
    <cellStyle name="Normal 2 4 7 3" xfId="9528"/>
    <cellStyle name="Normal 2 4 7 3 2" xfId="13753"/>
    <cellStyle name="Normal 2 4 7 4" xfId="11516"/>
    <cellStyle name="Normal 2 4 7 5" xfId="14826"/>
    <cellStyle name="Normal 2 4 7 6" xfId="5812"/>
    <cellStyle name="Normal 2 4 8" xfId="1184"/>
    <cellStyle name="Normal 2 4 8 2" xfId="4530"/>
    <cellStyle name="Normal 2 4 8 2 2" xfId="9531"/>
    <cellStyle name="Normal 2 4 8 2 2 2" xfId="13756"/>
    <cellStyle name="Normal 2 4 8 2 3" xfId="12435"/>
    <cellStyle name="Normal 2 4 8 2 4" xfId="15745"/>
    <cellStyle name="Normal 2 4 8 2 5" xfId="8210"/>
    <cellStyle name="Normal 2 4 8 3" xfId="9530"/>
    <cellStyle name="Normal 2 4 8 3 2" xfId="13755"/>
    <cellStyle name="Normal 2 4 8 4" xfId="11517"/>
    <cellStyle name="Normal 2 4 8 5" xfId="14827"/>
    <cellStyle name="Normal 2 4 8 6" xfId="5813"/>
    <cellStyle name="Normal 2 4 9" xfId="1185"/>
    <cellStyle name="Normal 2 4 9 2" xfId="4531"/>
    <cellStyle name="Normal 2 4 9 2 2" xfId="9533"/>
    <cellStyle name="Normal 2 4 9 2 2 2" xfId="13758"/>
    <cellStyle name="Normal 2 4 9 2 3" xfId="12436"/>
    <cellStyle name="Normal 2 4 9 2 4" xfId="15746"/>
    <cellStyle name="Normal 2 4 9 2 5" xfId="8211"/>
    <cellStyle name="Normal 2 4 9 3" xfId="9532"/>
    <cellStyle name="Normal 2 4 9 3 2" xfId="13757"/>
    <cellStyle name="Normal 2 4 9 4" xfId="11518"/>
    <cellStyle name="Normal 2 4 9 5" xfId="14828"/>
    <cellStyle name="Normal 2 4 9 6" xfId="5814"/>
    <cellStyle name="Normal 2 5" xfId="1186"/>
    <cellStyle name="Normal 2 5 10" xfId="1187"/>
    <cellStyle name="Normal 2 5 10 2" xfId="4533"/>
    <cellStyle name="Normal 2 5 10 2 2" xfId="9536"/>
    <cellStyle name="Normal 2 5 10 2 2 2" xfId="13761"/>
    <cellStyle name="Normal 2 5 10 2 3" xfId="12438"/>
    <cellStyle name="Normal 2 5 10 2 4" xfId="15748"/>
    <cellStyle name="Normal 2 5 10 2 5" xfId="8213"/>
    <cellStyle name="Normal 2 5 10 3" xfId="9535"/>
    <cellStyle name="Normal 2 5 10 3 2" xfId="13760"/>
    <cellStyle name="Normal 2 5 10 4" xfId="11520"/>
    <cellStyle name="Normal 2 5 10 5" xfId="14830"/>
    <cellStyle name="Normal 2 5 10 6" xfId="5816"/>
    <cellStyle name="Normal 2 5 11" xfId="4532"/>
    <cellStyle name="Normal 2 5 11 2" xfId="9537"/>
    <cellStyle name="Normal 2 5 11 2 2" xfId="13762"/>
    <cellStyle name="Normal 2 5 11 3" xfId="12437"/>
    <cellStyle name="Normal 2 5 11 4" xfId="15747"/>
    <cellStyle name="Normal 2 5 11 5" xfId="8212"/>
    <cellStyle name="Normal 2 5 12" xfId="9534"/>
    <cellStyle name="Normal 2 5 12 2" xfId="13759"/>
    <cellStyle name="Normal 2 5 13" xfId="11519"/>
    <cellStyle name="Normal 2 5 14" xfId="14829"/>
    <cellStyle name="Normal 2 5 15" xfId="5815"/>
    <cellStyle name="Normal 2 5 2" xfId="1188"/>
    <cellStyle name="Normal 2 5 2 2" xfId="4534"/>
    <cellStyle name="Normal 2 5 2 2 2" xfId="9539"/>
    <cellStyle name="Normal 2 5 2 2 2 2" xfId="13764"/>
    <cellStyle name="Normal 2 5 2 2 3" xfId="12439"/>
    <cellStyle name="Normal 2 5 2 2 4" xfId="15749"/>
    <cellStyle name="Normal 2 5 2 2 5" xfId="8214"/>
    <cellStyle name="Normal 2 5 2 3" xfId="9538"/>
    <cellStyle name="Normal 2 5 2 3 2" xfId="13763"/>
    <cellStyle name="Normal 2 5 2 4" xfId="11521"/>
    <cellStyle name="Normal 2 5 2 5" xfId="14831"/>
    <cellStyle name="Normal 2 5 2 6" xfId="5817"/>
    <cellStyle name="Normal 2 5 3" xfId="1189"/>
    <cellStyle name="Normal 2 5 3 2" xfId="4535"/>
    <cellStyle name="Normal 2 5 3 2 2" xfId="9541"/>
    <cellStyle name="Normal 2 5 3 2 2 2" xfId="13766"/>
    <cellStyle name="Normal 2 5 3 2 3" xfId="12440"/>
    <cellStyle name="Normal 2 5 3 2 4" xfId="15750"/>
    <cellStyle name="Normal 2 5 3 2 5" xfId="8215"/>
    <cellStyle name="Normal 2 5 3 3" xfId="9540"/>
    <cellStyle name="Normal 2 5 3 3 2" xfId="13765"/>
    <cellStyle name="Normal 2 5 3 4" xfId="11522"/>
    <cellStyle name="Normal 2 5 3 5" xfId="14832"/>
    <cellStyle name="Normal 2 5 3 6" xfId="5818"/>
    <cellStyle name="Normal 2 5 4" xfId="1190"/>
    <cellStyle name="Normal 2 5 4 2" xfId="4536"/>
    <cellStyle name="Normal 2 5 4 2 2" xfId="9543"/>
    <cellStyle name="Normal 2 5 4 2 2 2" xfId="13768"/>
    <cellStyle name="Normal 2 5 4 2 3" xfId="12441"/>
    <cellStyle name="Normal 2 5 4 2 4" xfId="15751"/>
    <cellStyle name="Normal 2 5 4 2 5" xfId="8216"/>
    <cellStyle name="Normal 2 5 4 3" xfId="9542"/>
    <cellStyle name="Normal 2 5 4 3 2" xfId="13767"/>
    <cellStyle name="Normal 2 5 4 4" xfId="11523"/>
    <cellStyle name="Normal 2 5 4 5" xfId="14833"/>
    <cellStyle name="Normal 2 5 4 6" xfId="5819"/>
    <cellStyle name="Normal 2 5 5" xfId="1191"/>
    <cellStyle name="Normal 2 5 5 2" xfId="4537"/>
    <cellStyle name="Normal 2 5 5 2 2" xfId="9545"/>
    <cellStyle name="Normal 2 5 5 2 2 2" xfId="13770"/>
    <cellStyle name="Normal 2 5 5 2 3" xfId="12442"/>
    <cellStyle name="Normal 2 5 5 2 4" xfId="15752"/>
    <cellStyle name="Normal 2 5 5 2 5" xfId="8217"/>
    <cellStyle name="Normal 2 5 5 3" xfId="9544"/>
    <cellStyle name="Normal 2 5 5 3 2" xfId="13769"/>
    <cellStyle name="Normal 2 5 5 4" xfId="11524"/>
    <cellStyle name="Normal 2 5 5 5" xfId="14834"/>
    <cellStyle name="Normal 2 5 5 6" xfId="5820"/>
    <cellStyle name="Normal 2 5 6" xfId="1192"/>
    <cellStyle name="Normal 2 5 6 2" xfId="4538"/>
    <cellStyle name="Normal 2 5 6 2 2" xfId="9547"/>
    <cellStyle name="Normal 2 5 6 2 2 2" xfId="13772"/>
    <cellStyle name="Normal 2 5 6 2 3" xfId="12443"/>
    <cellStyle name="Normal 2 5 6 2 4" xfId="15753"/>
    <cellStyle name="Normal 2 5 6 2 5" xfId="8218"/>
    <cellStyle name="Normal 2 5 6 3" xfId="9546"/>
    <cellStyle name="Normal 2 5 6 3 2" xfId="13771"/>
    <cellStyle name="Normal 2 5 6 4" xfId="11525"/>
    <cellStyle name="Normal 2 5 6 5" xfId="14835"/>
    <cellStyle name="Normal 2 5 6 6" xfId="5821"/>
    <cellStyle name="Normal 2 5 7" xfId="1193"/>
    <cellStyle name="Normal 2 5 7 2" xfId="4539"/>
    <cellStyle name="Normal 2 5 7 2 2" xfId="9549"/>
    <cellStyle name="Normal 2 5 7 2 2 2" xfId="13774"/>
    <cellStyle name="Normal 2 5 7 2 3" xfId="12444"/>
    <cellStyle name="Normal 2 5 7 2 4" xfId="15754"/>
    <cellStyle name="Normal 2 5 7 2 5" xfId="8219"/>
    <cellStyle name="Normal 2 5 7 3" xfId="9548"/>
    <cellStyle name="Normal 2 5 7 3 2" xfId="13773"/>
    <cellStyle name="Normal 2 5 7 4" xfId="11526"/>
    <cellStyle name="Normal 2 5 7 5" xfId="14836"/>
    <cellStyle name="Normal 2 5 7 6" xfId="5822"/>
    <cellStyle name="Normal 2 5 8" xfId="1194"/>
    <cellStyle name="Normal 2 5 8 2" xfId="4540"/>
    <cellStyle name="Normal 2 5 8 2 2" xfId="9551"/>
    <cellStyle name="Normal 2 5 8 2 2 2" xfId="13776"/>
    <cellStyle name="Normal 2 5 8 2 3" xfId="12445"/>
    <cellStyle name="Normal 2 5 8 2 4" xfId="15755"/>
    <cellStyle name="Normal 2 5 8 2 5" xfId="8220"/>
    <cellStyle name="Normal 2 5 8 3" xfId="9550"/>
    <cellStyle name="Normal 2 5 8 3 2" xfId="13775"/>
    <cellStyle name="Normal 2 5 8 4" xfId="11527"/>
    <cellStyle name="Normal 2 5 8 5" xfId="14837"/>
    <cellStyle name="Normal 2 5 8 6" xfId="5823"/>
    <cellStyle name="Normal 2 5 9" xfId="1195"/>
    <cellStyle name="Normal 2 5 9 2" xfId="4541"/>
    <cellStyle name="Normal 2 5 9 2 2" xfId="9553"/>
    <cellStyle name="Normal 2 5 9 2 2 2" xfId="13778"/>
    <cellStyle name="Normal 2 5 9 2 3" xfId="12446"/>
    <cellStyle name="Normal 2 5 9 2 4" xfId="15756"/>
    <cellStyle name="Normal 2 5 9 2 5" xfId="8221"/>
    <cellStyle name="Normal 2 5 9 3" xfId="9552"/>
    <cellStyle name="Normal 2 5 9 3 2" xfId="13777"/>
    <cellStyle name="Normal 2 5 9 4" xfId="11528"/>
    <cellStyle name="Normal 2 5 9 5" xfId="14838"/>
    <cellStyle name="Normal 2 5 9 6" xfId="5824"/>
    <cellStyle name="Normal 2 6" xfId="1196"/>
    <cellStyle name="Normal 2 6 10" xfId="4542"/>
    <cellStyle name="Normal 2 6 10 2" xfId="9555"/>
    <cellStyle name="Normal 2 6 10 2 2" xfId="13780"/>
    <cellStyle name="Normal 2 6 10 3" xfId="12447"/>
    <cellStyle name="Normal 2 6 10 4" xfId="15757"/>
    <cellStyle name="Normal 2 6 10 5" xfId="8222"/>
    <cellStyle name="Normal 2 6 11" xfId="9554"/>
    <cellStyle name="Normal 2 6 11 2" xfId="13779"/>
    <cellStyle name="Normal 2 6 12" xfId="11529"/>
    <cellStyle name="Normal 2 6 13" xfId="14839"/>
    <cellStyle name="Normal 2 6 14" xfId="5825"/>
    <cellStyle name="Normal 2 6 2" xfId="1197"/>
    <cellStyle name="Normal 2 6 2 2" xfId="4543"/>
    <cellStyle name="Normal 2 6 2 2 2" xfId="9557"/>
    <cellStyle name="Normal 2 6 2 2 2 2" xfId="13782"/>
    <cellStyle name="Normal 2 6 2 2 3" xfId="12448"/>
    <cellStyle name="Normal 2 6 2 2 4" xfId="15758"/>
    <cellStyle name="Normal 2 6 2 2 5" xfId="8223"/>
    <cellStyle name="Normal 2 6 2 3" xfId="9556"/>
    <cellStyle name="Normal 2 6 2 3 2" xfId="13781"/>
    <cellStyle name="Normal 2 6 2 4" xfId="11530"/>
    <cellStyle name="Normal 2 6 2 5" xfId="14840"/>
    <cellStyle name="Normal 2 6 2 6" xfId="5826"/>
    <cellStyle name="Normal 2 6 3" xfId="1198"/>
    <cellStyle name="Normal 2 6 3 2" xfId="4544"/>
    <cellStyle name="Normal 2 6 3 2 2" xfId="9559"/>
    <cellStyle name="Normal 2 6 3 2 2 2" xfId="13784"/>
    <cellStyle name="Normal 2 6 3 2 3" xfId="12449"/>
    <cellStyle name="Normal 2 6 3 2 4" xfId="15759"/>
    <cellStyle name="Normal 2 6 3 2 5" xfId="8224"/>
    <cellStyle name="Normal 2 6 3 3" xfId="9558"/>
    <cellStyle name="Normal 2 6 3 3 2" xfId="13783"/>
    <cellStyle name="Normal 2 6 3 4" xfId="11531"/>
    <cellStyle name="Normal 2 6 3 5" xfId="14841"/>
    <cellStyle name="Normal 2 6 3 6" xfId="5827"/>
    <cellStyle name="Normal 2 6 4" xfId="1199"/>
    <cellStyle name="Normal 2 6 4 2" xfId="4545"/>
    <cellStyle name="Normal 2 6 4 2 2" xfId="9561"/>
    <cellStyle name="Normal 2 6 4 2 2 2" xfId="13786"/>
    <cellStyle name="Normal 2 6 4 2 3" xfId="12450"/>
    <cellStyle name="Normal 2 6 4 2 4" xfId="15760"/>
    <cellStyle name="Normal 2 6 4 2 5" xfId="8225"/>
    <cellStyle name="Normal 2 6 4 3" xfId="9560"/>
    <cellStyle name="Normal 2 6 4 3 2" xfId="13785"/>
    <cellStyle name="Normal 2 6 4 4" xfId="11532"/>
    <cellStyle name="Normal 2 6 4 5" xfId="14842"/>
    <cellStyle name="Normal 2 6 4 6" xfId="5828"/>
    <cellStyle name="Normal 2 6 5" xfId="1200"/>
    <cellStyle name="Normal 2 6 5 2" xfId="4546"/>
    <cellStyle name="Normal 2 6 5 2 2" xfId="9563"/>
    <cellStyle name="Normal 2 6 5 2 2 2" xfId="13788"/>
    <cellStyle name="Normal 2 6 5 2 3" xfId="12451"/>
    <cellStyle name="Normal 2 6 5 2 4" xfId="15761"/>
    <cellStyle name="Normal 2 6 5 2 5" xfId="8226"/>
    <cellStyle name="Normal 2 6 5 3" xfId="9562"/>
    <cellStyle name="Normal 2 6 5 3 2" xfId="13787"/>
    <cellStyle name="Normal 2 6 5 4" xfId="11533"/>
    <cellStyle name="Normal 2 6 5 5" xfId="14843"/>
    <cellStyle name="Normal 2 6 5 6" xfId="5829"/>
    <cellStyle name="Normal 2 6 6" xfId="1201"/>
    <cellStyle name="Normal 2 6 6 2" xfId="4547"/>
    <cellStyle name="Normal 2 6 6 2 2" xfId="9565"/>
    <cellStyle name="Normal 2 6 6 2 2 2" xfId="13790"/>
    <cellStyle name="Normal 2 6 6 2 3" xfId="12452"/>
    <cellStyle name="Normal 2 6 6 2 4" xfId="15762"/>
    <cellStyle name="Normal 2 6 6 2 5" xfId="8227"/>
    <cellStyle name="Normal 2 6 6 3" xfId="9564"/>
    <cellStyle name="Normal 2 6 6 3 2" xfId="13789"/>
    <cellStyle name="Normal 2 6 6 4" xfId="11534"/>
    <cellStyle name="Normal 2 6 6 5" xfId="14844"/>
    <cellStyle name="Normal 2 6 6 6" xfId="5830"/>
    <cellStyle name="Normal 2 6 7" xfId="1202"/>
    <cellStyle name="Normal 2 6 7 2" xfId="4548"/>
    <cellStyle name="Normal 2 6 7 2 2" xfId="9567"/>
    <cellStyle name="Normal 2 6 7 2 2 2" xfId="13792"/>
    <cellStyle name="Normal 2 6 7 2 3" xfId="12453"/>
    <cellStyle name="Normal 2 6 7 2 4" xfId="15763"/>
    <cellStyle name="Normal 2 6 7 2 5" xfId="8228"/>
    <cellStyle name="Normal 2 6 7 3" xfId="9566"/>
    <cellStyle name="Normal 2 6 7 3 2" xfId="13791"/>
    <cellStyle name="Normal 2 6 7 4" xfId="11535"/>
    <cellStyle name="Normal 2 6 7 5" xfId="14845"/>
    <cellStyle name="Normal 2 6 7 6" xfId="5831"/>
    <cellStyle name="Normal 2 6 8" xfId="1203"/>
    <cellStyle name="Normal 2 6 8 2" xfId="4549"/>
    <cellStyle name="Normal 2 6 8 2 2" xfId="9569"/>
    <cellStyle name="Normal 2 6 8 2 2 2" xfId="13794"/>
    <cellStyle name="Normal 2 6 8 2 3" xfId="12454"/>
    <cellStyle name="Normal 2 6 8 2 4" xfId="15764"/>
    <cellStyle name="Normal 2 6 8 2 5" xfId="8229"/>
    <cellStyle name="Normal 2 6 8 3" xfId="9568"/>
    <cellStyle name="Normal 2 6 8 3 2" xfId="13793"/>
    <cellStyle name="Normal 2 6 8 4" xfId="11536"/>
    <cellStyle name="Normal 2 6 8 5" xfId="14846"/>
    <cellStyle name="Normal 2 6 8 6" xfId="5832"/>
    <cellStyle name="Normal 2 6 9" xfId="1204"/>
    <cellStyle name="Normal 2 6 9 2" xfId="4550"/>
    <cellStyle name="Normal 2 6 9 2 2" xfId="9571"/>
    <cellStyle name="Normal 2 6 9 2 2 2" xfId="13796"/>
    <cellStyle name="Normal 2 6 9 2 3" xfId="12455"/>
    <cellStyle name="Normal 2 6 9 2 4" xfId="15765"/>
    <cellStyle name="Normal 2 6 9 2 5" xfId="8230"/>
    <cellStyle name="Normal 2 6 9 3" xfId="9570"/>
    <cellStyle name="Normal 2 6 9 3 2" xfId="13795"/>
    <cellStyle name="Normal 2 6 9 4" xfId="11537"/>
    <cellStyle name="Normal 2 6 9 5" xfId="14847"/>
    <cellStyle name="Normal 2 6 9 6" xfId="5833"/>
    <cellStyle name="Normal 2 7" xfId="1205"/>
    <cellStyle name="Normal 2 7 10" xfId="4551"/>
    <cellStyle name="Normal 2 7 10 2" xfId="9573"/>
    <cellStyle name="Normal 2 7 10 2 2" xfId="13798"/>
    <cellStyle name="Normal 2 7 10 3" xfId="12456"/>
    <cellStyle name="Normal 2 7 10 4" xfId="15766"/>
    <cellStyle name="Normal 2 7 10 5" xfId="8231"/>
    <cellStyle name="Normal 2 7 11" xfId="9572"/>
    <cellStyle name="Normal 2 7 11 2" xfId="13797"/>
    <cellStyle name="Normal 2 7 12" xfId="11538"/>
    <cellStyle name="Normal 2 7 13" xfId="14848"/>
    <cellStyle name="Normal 2 7 14" xfId="5834"/>
    <cellStyle name="Normal 2 7 2" xfId="1206"/>
    <cellStyle name="Normal 2 7 2 2" xfId="4552"/>
    <cellStyle name="Normal 2 7 2 2 2" xfId="9575"/>
    <cellStyle name="Normal 2 7 2 2 2 2" xfId="13800"/>
    <cellStyle name="Normal 2 7 2 2 3" xfId="12457"/>
    <cellStyle name="Normal 2 7 2 2 4" xfId="15767"/>
    <cellStyle name="Normal 2 7 2 2 5" xfId="8232"/>
    <cellStyle name="Normal 2 7 2 3" xfId="9574"/>
    <cellStyle name="Normal 2 7 2 3 2" xfId="13799"/>
    <cellStyle name="Normal 2 7 2 4" xfId="11539"/>
    <cellStyle name="Normal 2 7 2 5" xfId="14849"/>
    <cellStyle name="Normal 2 7 2 6" xfId="5835"/>
    <cellStyle name="Normal 2 7 3" xfId="1207"/>
    <cellStyle name="Normal 2 7 3 2" xfId="4553"/>
    <cellStyle name="Normal 2 7 3 2 2" xfId="9577"/>
    <cellStyle name="Normal 2 7 3 2 2 2" xfId="13802"/>
    <cellStyle name="Normal 2 7 3 2 3" xfId="12458"/>
    <cellStyle name="Normal 2 7 3 2 4" xfId="15768"/>
    <cellStyle name="Normal 2 7 3 2 5" xfId="8233"/>
    <cellStyle name="Normal 2 7 3 3" xfId="9576"/>
    <cellStyle name="Normal 2 7 3 3 2" xfId="13801"/>
    <cellStyle name="Normal 2 7 3 4" xfId="11540"/>
    <cellStyle name="Normal 2 7 3 5" xfId="14850"/>
    <cellStyle name="Normal 2 7 3 6" xfId="5836"/>
    <cellStyle name="Normal 2 7 4" xfId="1208"/>
    <cellStyle name="Normal 2 7 4 2" xfId="4554"/>
    <cellStyle name="Normal 2 7 4 2 2" xfId="9579"/>
    <cellStyle name="Normal 2 7 4 2 2 2" xfId="13804"/>
    <cellStyle name="Normal 2 7 4 2 3" xfId="12459"/>
    <cellStyle name="Normal 2 7 4 2 4" xfId="15769"/>
    <cellStyle name="Normal 2 7 4 2 5" xfId="8234"/>
    <cellStyle name="Normal 2 7 4 3" xfId="9578"/>
    <cellStyle name="Normal 2 7 4 3 2" xfId="13803"/>
    <cellStyle name="Normal 2 7 4 4" xfId="11541"/>
    <cellStyle name="Normal 2 7 4 5" xfId="14851"/>
    <cellStyle name="Normal 2 7 4 6" xfId="5837"/>
    <cellStyle name="Normal 2 7 5" xfId="1209"/>
    <cellStyle name="Normal 2 7 5 2" xfId="4555"/>
    <cellStyle name="Normal 2 7 5 2 2" xfId="9581"/>
    <cellStyle name="Normal 2 7 5 2 2 2" xfId="13806"/>
    <cellStyle name="Normal 2 7 5 2 3" xfId="12460"/>
    <cellStyle name="Normal 2 7 5 2 4" xfId="15770"/>
    <cellStyle name="Normal 2 7 5 2 5" xfId="8235"/>
    <cellStyle name="Normal 2 7 5 3" xfId="9580"/>
    <cellStyle name="Normal 2 7 5 3 2" xfId="13805"/>
    <cellStyle name="Normal 2 7 5 4" xfId="11542"/>
    <cellStyle name="Normal 2 7 5 5" xfId="14852"/>
    <cellStyle name="Normal 2 7 5 6" xfId="5838"/>
    <cellStyle name="Normal 2 7 6" xfId="1210"/>
    <cellStyle name="Normal 2 7 6 2" xfId="4556"/>
    <cellStyle name="Normal 2 7 6 2 2" xfId="9583"/>
    <cellStyle name="Normal 2 7 6 2 2 2" xfId="13808"/>
    <cellStyle name="Normal 2 7 6 2 3" xfId="12461"/>
    <cellStyle name="Normal 2 7 6 2 4" xfId="15771"/>
    <cellStyle name="Normal 2 7 6 2 5" xfId="8236"/>
    <cellStyle name="Normal 2 7 6 3" xfId="9582"/>
    <cellStyle name="Normal 2 7 6 3 2" xfId="13807"/>
    <cellStyle name="Normal 2 7 6 4" xfId="11543"/>
    <cellStyle name="Normal 2 7 6 5" xfId="14853"/>
    <cellStyle name="Normal 2 7 6 6" xfId="5839"/>
    <cellStyle name="Normal 2 7 7" xfId="1211"/>
    <cellStyle name="Normal 2 7 7 2" xfId="4557"/>
    <cellStyle name="Normal 2 7 7 2 2" xfId="9585"/>
    <cellStyle name="Normal 2 7 7 2 2 2" xfId="13810"/>
    <cellStyle name="Normal 2 7 7 2 3" xfId="12462"/>
    <cellStyle name="Normal 2 7 7 2 4" xfId="15772"/>
    <cellStyle name="Normal 2 7 7 2 5" xfId="8237"/>
    <cellStyle name="Normal 2 7 7 3" xfId="9584"/>
    <cellStyle name="Normal 2 7 7 3 2" xfId="13809"/>
    <cellStyle name="Normal 2 7 7 4" xfId="11544"/>
    <cellStyle name="Normal 2 7 7 5" xfId="14854"/>
    <cellStyle name="Normal 2 7 7 6" xfId="5840"/>
    <cellStyle name="Normal 2 7 8" xfId="1212"/>
    <cellStyle name="Normal 2 7 8 2" xfId="4558"/>
    <cellStyle name="Normal 2 7 8 2 2" xfId="9587"/>
    <cellStyle name="Normal 2 7 8 2 2 2" xfId="13812"/>
    <cellStyle name="Normal 2 7 8 2 3" xfId="12463"/>
    <cellStyle name="Normal 2 7 8 2 4" xfId="15773"/>
    <cellStyle name="Normal 2 7 8 2 5" xfId="8238"/>
    <cellStyle name="Normal 2 7 8 3" xfId="9586"/>
    <cellStyle name="Normal 2 7 8 3 2" xfId="13811"/>
    <cellStyle name="Normal 2 7 8 4" xfId="11545"/>
    <cellStyle name="Normal 2 7 8 5" xfId="14855"/>
    <cellStyle name="Normal 2 7 8 6" xfId="5841"/>
    <cellStyle name="Normal 2 7 9" xfId="1213"/>
    <cellStyle name="Normal 2 7 9 2" xfId="4559"/>
    <cellStyle name="Normal 2 7 9 2 2" xfId="9589"/>
    <cellStyle name="Normal 2 7 9 2 2 2" xfId="13814"/>
    <cellStyle name="Normal 2 7 9 2 3" xfId="12464"/>
    <cellStyle name="Normal 2 7 9 2 4" xfId="15774"/>
    <cellStyle name="Normal 2 7 9 2 5" xfId="8239"/>
    <cellStyle name="Normal 2 7 9 3" xfId="9588"/>
    <cellStyle name="Normal 2 7 9 3 2" xfId="13813"/>
    <cellStyle name="Normal 2 7 9 4" xfId="11546"/>
    <cellStyle name="Normal 2 7 9 5" xfId="14856"/>
    <cellStyle name="Normal 2 7 9 6" xfId="5842"/>
    <cellStyle name="Normal 2 8" xfId="1214"/>
    <cellStyle name="Normal 2 8 2" xfId="4560"/>
    <cellStyle name="Normal 2 8 2 2" xfId="9591"/>
    <cellStyle name="Normal 2 8 2 2 2" xfId="13816"/>
    <cellStyle name="Normal 2 8 2 3" xfId="12465"/>
    <cellStyle name="Normal 2 8 2 4" xfId="15775"/>
    <cellStyle name="Normal 2 8 2 5" xfId="8240"/>
    <cellStyle name="Normal 2 8 3" xfId="9590"/>
    <cellStyle name="Normal 2 8 3 2" xfId="13815"/>
    <cellStyle name="Normal 2 8 4" xfId="11547"/>
    <cellStyle name="Normal 2 8 5" xfId="14857"/>
    <cellStyle name="Normal 2 8 6" xfId="5843"/>
    <cellStyle name="Normal 2 9" xfId="1215"/>
    <cellStyle name="Normal 2 9 2" xfId="4561"/>
    <cellStyle name="Normal 2 9 2 2" xfId="9593"/>
    <cellStyle name="Normal 2 9 2 2 2" xfId="13818"/>
    <cellStyle name="Normal 2 9 2 3" xfId="12466"/>
    <cellStyle name="Normal 2 9 2 4" xfId="15776"/>
    <cellStyle name="Normal 2 9 2 5" xfId="8241"/>
    <cellStyle name="Normal 2 9 3" xfId="9592"/>
    <cellStyle name="Normal 2 9 3 2" xfId="13817"/>
    <cellStyle name="Normal 2 9 4" xfId="11548"/>
    <cellStyle name="Normal 2 9 5" xfId="14858"/>
    <cellStyle name="Normal 2 9 6" xfId="5844"/>
    <cellStyle name="Normal 20" xfId="1216"/>
    <cellStyle name="Normal 20 10" xfId="5845"/>
    <cellStyle name="Normal 20 2" xfId="1217"/>
    <cellStyle name="Normal 20 2 10" xfId="1218"/>
    <cellStyle name="Normal 20 2 10 2" xfId="4563"/>
    <cellStyle name="Normal 20 2 10 2 2" xfId="9596"/>
    <cellStyle name="Normal 20 2 10 2 2 2" xfId="13821"/>
    <cellStyle name="Normal 20 2 10 2 3" xfId="12468"/>
    <cellStyle name="Normal 20 2 10 2 4" xfId="15778"/>
    <cellStyle name="Normal 20 2 10 2 5" xfId="8243"/>
    <cellStyle name="Normal 20 2 10 3" xfId="9595"/>
    <cellStyle name="Normal 20 2 10 3 2" xfId="13820"/>
    <cellStyle name="Normal 20 2 10 4" xfId="11550"/>
    <cellStyle name="Normal 20 2 10 5" xfId="14860"/>
    <cellStyle name="Normal 20 2 10 6" xfId="5847"/>
    <cellStyle name="Normal 20 2 11" xfId="4562"/>
    <cellStyle name="Normal 20 2 11 2" xfId="9597"/>
    <cellStyle name="Normal 20 2 11 2 2" xfId="13822"/>
    <cellStyle name="Normal 20 2 11 3" xfId="12467"/>
    <cellStyle name="Normal 20 2 11 4" xfId="15777"/>
    <cellStyle name="Normal 20 2 11 5" xfId="8242"/>
    <cellStyle name="Normal 20 2 12" xfId="9594"/>
    <cellStyle name="Normal 20 2 12 2" xfId="13819"/>
    <cellStyle name="Normal 20 2 13" xfId="11549"/>
    <cellStyle name="Normal 20 2 14" xfId="14859"/>
    <cellStyle name="Normal 20 2 15" xfId="5846"/>
    <cellStyle name="Normal 20 2 2" xfId="1219"/>
    <cellStyle name="Normal 20 2 2 2" xfId="4564"/>
    <cellStyle name="Normal 20 2 2 2 2" xfId="9599"/>
    <cellStyle name="Normal 20 2 2 2 2 2" xfId="13824"/>
    <cellStyle name="Normal 20 2 2 2 3" xfId="12469"/>
    <cellStyle name="Normal 20 2 2 2 4" xfId="15779"/>
    <cellStyle name="Normal 20 2 2 2 5" xfId="8244"/>
    <cellStyle name="Normal 20 2 2 3" xfId="9598"/>
    <cellStyle name="Normal 20 2 2 3 2" xfId="13823"/>
    <cellStyle name="Normal 20 2 2 4" xfId="11551"/>
    <cellStyle name="Normal 20 2 2 5" xfId="14861"/>
    <cellStyle name="Normal 20 2 2 6" xfId="5848"/>
    <cellStyle name="Normal 20 2 3" xfId="1220"/>
    <cellStyle name="Normal 20 2 3 2" xfId="4565"/>
    <cellStyle name="Normal 20 2 3 2 2" xfId="9601"/>
    <cellStyle name="Normal 20 2 3 2 2 2" xfId="13826"/>
    <cellStyle name="Normal 20 2 3 2 3" xfId="12470"/>
    <cellStyle name="Normal 20 2 3 2 4" xfId="15780"/>
    <cellStyle name="Normal 20 2 3 2 5" xfId="8245"/>
    <cellStyle name="Normal 20 2 3 3" xfId="9600"/>
    <cellStyle name="Normal 20 2 3 3 2" xfId="13825"/>
    <cellStyle name="Normal 20 2 3 4" xfId="11552"/>
    <cellStyle name="Normal 20 2 3 5" xfId="14862"/>
    <cellStyle name="Normal 20 2 3 6" xfId="5849"/>
    <cellStyle name="Normal 20 2 4" xfId="1221"/>
    <cellStyle name="Normal 20 2 4 2" xfId="4566"/>
    <cellStyle name="Normal 20 2 4 2 2" xfId="9603"/>
    <cellStyle name="Normal 20 2 4 2 2 2" xfId="13828"/>
    <cellStyle name="Normal 20 2 4 2 3" xfId="12471"/>
    <cellStyle name="Normal 20 2 4 2 4" xfId="15781"/>
    <cellStyle name="Normal 20 2 4 2 5" xfId="8246"/>
    <cellStyle name="Normal 20 2 4 3" xfId="9602"/>
    <cellStyle name="Normal 20 2 4 3 2" xfId="13827"/>
    <cellStyle name="Normal 20 2 4 4" xfId="11553"/>
    <cellStyle name="Normal 20 2 4 5" xfId="14863"/>
    <cellStyle name="Normal 20 2 4 6" xfId="5850"/>
    <cellStyle name="Normal 20 2 5" xfId="1222"/>
    <cellStyle name="Normal 20 2 5 2" xfId="4567"/>
    <cellStyle name="Normal 20 2 5 2 2" xfId="9605"/>
    <cellStyle name="Normal 20 2 5 2 2 2" xfId="13830"/>
    <cellStyle name="Normal 20 2 5 2 3" xfId="12472"/>
    <cellStyle name="Normal 20 2 5 2 4" xfId="15782"/>
    <cellStyle name="Normal 20 2 5 2 5" xfId="8247"/>
    <cellStyle name="Normal 20 2 5 3" xfId="9604"/>
    <cellStyle name="Normal 20 2 5 3 2" xfId="13829"/>
    <cellStyle name="Normal 20 2 5 4" xfId="11554"/>
    <cellStyle name="Normal 20 2 5 5" xfId="14864"/>
    <cellStyle name="Normal 20 2 5 6" xfId="5851"/>
    <cellStyle name="Normal 20 2 6" xfId="1223"/>
    <cellStyle name="Normal 20 2 6 2" xfId="4568"/>
    <cellStyle name="Normal 20 2 6 2 2" xfId="9607"/>
    <cellStyle name="Normal 20 2 6 2 2 2" xfId="13832"/>
    <cellStyle name="Normal 20 2 6 2 3" xfId="12473"/>
    <cellStyle name="Normal 20 2 6 2 4" xfId="15783"/>
    <cellStyle name="Normal 20 2 6 2 5" xfId="8248"/>
    <cellStyle name="Normal 20 2 6 3" xfId="9606"/>
    <cellStyle name="Normal 20 2 6 3 2" xfId="13831"/>
    <cellStyle name="Normal 20 2 6 4" xfId="11555"/>
    <cellStyle name="Normal 20 2 6 5" xfId="14865"/>
    <cellStyle name="Normal 20 2 6 6" xfId="5852"/>
    <cellStyle name="Normal 20 2 7" xfId="1224"/>
    <cellStyle name="Normal 20 2 7 2" xfId="4569"/>
    <cellStyle name="Normal 20 2 7 2 2" xfId="9609"/>
    <cellStyle name="Normal 20 2 7 2 2 2" xfId="13834"/>
    <cellStyle name="Normal 20 2 7 2 3" xfId="12474"/>
    <cellStyle name="Normal 20 2 7 2 4" xfId="15784"/>
    <cellStyle name="Normal 20 2 7 2 5" xfId="8249"/>
    <cellStyle name="Normal 20 2 7 3" xfId="9608"/>
    <cellStyle name="Normal 20 2 7 3 2" xfId="13833"/>
    <cellStyle name="Normal 20 2 7 4" xfId="11556"/>
    <cellStyle name="Normal 20 2 7 5" xfId="14866"/>
    <cellStyle name="Normal 20 2 7 6" xfId="5853"/>
    <cellStyle name="Normal 20 2 8" xfId="1225"/>
    <cellStyle name="Normal 20 2 8 2" xfId="4570"/>
    <cellStyle name="Normal 20 2 8 2 2" xfId="9611"/>
    <cellStyle name="Normal 20 2 8 2 2 2" xfId="13836"/>
    <cellStyle name="Normal 20 2 8 2 3" xfId="12475"/>
    <cellStyle name="Normal 20 2 8 2 4" xfId="15785"/>
    <cellStyle name="Normal 20 2 8 2 5" xfId="8250"/>
    <cellStyle name="Normal 20 2 8 3" xfId="9610"/>
    <cellStyle name="Normal 20 2 8 3 2" xfId="13835"/>
    <cellStyle name="Normal 20 2 8 4" xfId="11557"/>
    <cellStyle name="Normal 20 2 8 5" xfId="14867"/>
    <cellStyle name="Normal 20 2 8 6" xfId="5854"/>
    <cellStyle name="Normal 20 2 9" xfId="1226"/>
    <cellStyle name="Normal 20 2 9 2" xfId="4571"/>
    <cellStyle name="Normal 20 2 9 2 2" xfId="9613"/>
    <cellStyle name="Normal 20 2 9 2 2 2" xfId="13838"/>
    <cellStyle name="Normal 20 2 9 2 3" xfId="12476"/>
    <cellStyle name="Normal 20 2 9 2 4" xfId="15786"/>
    <cellStyle name="Normal 20 2 9 2 5" xfId="8251"/>
    <cellStyle name="Normal 20 2 9 3" xfId="9612"/>
    <cellStyle name="Normal 20 2 9 3 2" xfId="13837"/>
    <cellStyle name="Normal 20 2 9 4" xfId="11558"/>
    <cellStyle name="Normal 20 2 9 5" xfId="14868"/>
    <cellStyle name="Normal 20 2 9 6" xfId="5855"/>
    <cellStyle name="Normal 20 3" xfId="1227"/>
    <cellStyle name="Normal 20 3 10" xfId="1228"/>
    <cellStyle name="Normal 20 3 10 2" xfId="4573"/>
    <cellStyle name="Normal 20 3 10 2 2" xfId="9616"/>
    <cellStyle name="Normal 20 3 10 2 2 2" xfId="13841"/>
    <cellStyle name="Normal 20 3 10 2 3" xfId="12478"/>
    <cellStyle name="Normal 20 3 10 2 4" xfId="15788"/>
    <cellStyle name="Normal 20 3 10 2 5" xfId="8253"/>
    <cellStyle name="Normal 20 3 10 3" xfId="9615"/>
    <cellStyle name="Normal 20 3 10 3 2" xfId="13840"/>
    <cellStyle name="Normal 20 3 10 4" xfId="11560"/>
    <cellStyle name="Normal 20 3 10 5" xfId="14870"/>
    <cellStyle name="Normal 20 3 10 6" xfId="5857"/>
    <cellStyle name="Normal 20 3 11" xfId="4572"/>
    <cellStyle name="Normal 20 3 11 2" xfId="9617"/>
    <cellStyle name="Normal 20 3 11 2 2" xfId="13842"/>
    <cellStyle name="Normal 20 3 11 3" xfId="12477"/>
    <cellStyle name="Normal 20 3 11 4" xfId="15787"/>
    <cellStyle name="Normal 20 3 11 5" xfId="8252"/>
    <cellStyle name="Normal 20 3 12" xfId="9614"/>
    <cellStyle name="Normal 20 3 12 2" xfId="13839"/>
    <cellStyle name="Normal 20 3 13" xfId="11559"/>
    <cellStyle name="Normal 20 3 14" xfId="14869"/>
    <cellStyle name="Normal 20 3 15" xfId="5856"/>
    <cellStyle name="Normal 20 3 2" xfId="1229"/>
    <cellStyle name="Normal 20 3 2 2" xfId="4574"/>
    <cellStyle name="Normal 20 3 2 2 2" xfId="9619"/>
    <cellStyle name="Normal 20 3 2 2 2 2" xfId="13844"/>
    <cellStyle name="Normal 20 3 2 2 3" xfId="12479"/>
    <cellStyle name="Normal 20 3 2 2 4" xfId="15789"/>
    <cellStyle name="Normal 20 3 2 2 5" xfId="8254"/>
    <cellStyle name="Normal 20 3 2 3" xfId="9618"/>
    <cellStyle name="Normal 20 3 2 3 2" xfId="13843"/>
    <cellStyle name="Normal 20 3 2 4" xfId="11561"/>
    <cellStyle name="Normal 20 3 2 5" xfId="14871"/>
    <cellStyle name="Normal 20 3 2 6" xfId="5858"/>
    <cellStyle name="Normal 20 3 3" xfId="1230"/>
    <cellStyle name="Normal 20 3 3 2" xfId="4575"/>
    <cellStyle name="Normal 20 3 3 2 2" xfId="9621"/>
    <cellStyle name="Normal 20 3 3 2 2 2" xfId="13846"/>
    <cellStyle name="Normal 20 3 3 2 3" xfId="12480"/>
    <cellStyle name="Normal 20 3 3 2 4" xfId="15790"/>
    <cellStyle name="Normal 20 3 3 2 5" xfId="8255"/>
    <cellStyle name="Normal 20 3 3 3" xfId="9620"/>
    <cellStyle name="Normal 20 3 3 3 2" xfId="13845"/>
    <cellStyle name="Normal 20 3 3 4" xfId="11562"/>
    <cellStyle name="Normal 20 3 3 5" xfId="14872"/>
    <cellStyle name="Normal 20 3 3 6" xfId="5859"/>
    <cellStyle name="Normal 20 3 4" xfId="1231"/>
    <cellStyle name="Normal 20 3 4 2" xfId="4576"/>
    <cellStyle name="Normal 20 3 4 2 2" xfId="9623"/>
    <cellStyle name="Normal 20 3 4 2 2 2" xfId="13848"/>
    <cellStyle name="Normal 20 3 4 2 3" xfId="12481"/>
    <cellStyle name="Normal 20 3 4 2 4" xfId="15791"/>
    <cellStyle name="Normal 20 3 4 2 5" xfId="8256"/>
    <cellStyle name="Normal 20 3 4 3" xfId="9622"/>
    <cellStyle name="Normal 20 3 4 3 2" xfId="13847"/>
    <cellStyle name="Normal 20 3 4 4" xfId="11563"/>
    <cellStyle name="Normal 20 3 4 5" xfId="14873"/>
    <cellStyle name="Normal 20 3 4 6" xfId="5860"/>
    <cellStyle name="Normal 20 3 5" xfId="1232"/>
    <cellStyle name="Normal 20 3 5 2" xfId="4577"/>
    <cellStyle name="Normal 20 3 5 2 2" xfId="9625"/>
    <cellStyle name="Normal 20 3 5 2 2 2" xfId="13850"/>
    <cellStyle name="Normal 20 3 5 2 3" xfId="12482"/>
    <cellStyle name="Normal 20 3 5 2 4" xfId="15792"/>
    <cellStyle name="Normal 20 3 5 2 5" xfId="8257"/>
    <cellStyle name="Normal 20 3 5 3" xfId="9624"/>
    <cellStyle name="Normal 20 3 5 3 2" xfId="13849"/>
    <cellStyle name="Normal 20 3 5 4" xfId="11564"/>
    <cellStyle name="Normal 20 3 5 5" xfId="14874"/>
    <cellStyle name="Normal 20 3 5 6" xfId="5861"/>
    <cellStyle name="Normal 20 3 6" xfId="1233"/>
    <cellStyle name="Normal 20 3 6 2" xfId="4578"/>
    <cellStyle name="Normal 20 3 6 2 2" xfId="9627"/>
    <cellStyle name="Normal 20 3 6 2 2 2" xfId="13852"/>
    <cellStyle name="Normal 20 3 6 2 3" xfId="12483"/>
    <cellStyle name="Normal 20 3 6 2 4" xfId="15793"/>
    <cellStyle name="Normal 20 3 6 2 5" xfId="8258"/>
    <cellStyle name="Normal 20 3 6 3" xfId="9626"/>
    <cellStyle name="Normal 20 3 6 3 2" xfId="13851"/>
    <cellStyle name="Normal 20 3 6 4" xfId="11565"/>
    <cellStyle name="Normal 20 3 6 5" xfId="14875"/>
    <cellStyle name="Normal 20 3 6 6" xfId="5862"/>
    <cellStyle name="Normal 20 3 7" xfId="1234"/>
    <cellStyle name="Normal 20 3 7 2" xfId="4579"/>
    <cellStyle name="Normal 20 3 7 2 2" xfId="9629"/>
    <cellStyle name="Normal 20 3 7 2 2 2" xfId="13854"/>
    <cellStyle name="Normal 20 3 7 2 3" xfId="12484"/>
    <cellStyle name="Normal 20 3 7 2 4" xfId="15794"/>
    <cellStyle name="Normal 20 3 7 2 5" xfId="8259"/>
    <cellStyle name="Normal 20 3 7 3" xfId="9628"/>
    <cellStyle name="Normal 20 3 7 3 2" xfId="13853"/>
    <cellStyle name="Normal 20 3 7 4" xfId="11566"/>
    <cellStyle name="Normal 20 3 7 5" xfId="14876"/>
    <cellStyle name="Normal 20 3 7 6" xfId="5863"/>
    <cellStyle name="Normal 20 3 8" xfId="1235"/>
    <cellStyle name="Normal 20 3 8 2" xfId="4580"/>
    <cellStyle name="Normal 20 3 8 2 2" xfId="9631"/>
    <cellStyle name="Normal 20 3 8 2 2 2" xfId="13856"/>
    <cellStyle name="Normal 20 3 8 2 3" xfId="12485"/>
    <cellStyle name="Normal 20 3 8 2 4" xfId="15795"/>
    <cellStyle name="Normal 20 3 8 2 5" xfId="8260"/>
    <cellStyle name="Normal 20 3 8 3" xfId="9630"/>
    <cellStyle name="Normal 20 3 8 3 2" xfId="13855"/>
    <cellStyle name="Normal 20 3 8 4" xfId="11567"/>
    <cellStyle name="Normal 20 3 8 5" xfId="14877"/>
    <cellStyle name="Normal 20 3 8 6" xfId="5864"/>
    <cellStyle name="Normal 20 3 9" xfId="1236"/>
    <cellStyle name="Normal 20 3 9 2" xfId="4581"/>
    <cellStyle name="Normal 20 3 9 2 2" xfId="9633"/>
    <cellStyle name="Normal 20 3 9 2 2 2" xfId="13858"/>
    <cellStyle name="Normal 20 3 9 2 3" xfId="12486"/>
    <cellStyle name="Normal 20 3 9 2 4" xfId="15796"/>
    <cellStyle name="Normal 20 3 9 2 5" xfId="8261"/>
    <cellStyle name="Normal 20 3 9 3" xfId="9632"/>
    <cellStyle name="Normal 20 3 9 3 2" xfId="13857"/>
    <cellStyle name="Normal 20 3 9 4" xfId="11568"/>
    <cellStyle name="Normal 20 3 9 5" xfId="14878"/>
    <cellStyle name="Normal 20 3 9 6" xfId="5865"/>
    <cellStyle name="Normal 20 4" xfId="1237"/>
    <cellStyle name="Normal 20 4 10" xfId="1238"/>
    <cellStyle name="Normal 20 4 10 2" xfId="4583"/>
    <cellStyle name="Normal 20 4 10 2 2" xfId="9636"/>
    <cellStyle name="Normal 20 4 10 2 2 2" xfId="13861"/>
    <cellStyle name="Normal 20 4 10 2 3" xfId="12488"/>
    <cellStyle name="Normal 20 4 10 2 4" xfId="15798"/>
    <cellStyle name="Normal 20 4 10 2 5" xfId="8263"/>
    <cellStyle name="Normal 20 4 10 3" xfId="9635"/>
    <cellStyle name="Normal 20 4 10 3 2" xfId="13860"/>
    <cellStyle name="Normal 20 4 10 4" xfId="11570"/>
    <cellStyle name="Normal 20 4 10 5" xfId="14880"/>
    <cellStyle name="Normal 20 4 10 6" xfId="5867"/>
    <cellStyle name="Normal 20 4 11" xfId="4582"/>
    <cellStyle name="Normal 20 4 11 2" xfId="9637"/>
    <cellStyle name="Normal 20 4 11 2 2" xfId="13862"/>
    <cellStyle name="Normal 20 4 11 3" xfId="12487"/>
    <cellStyle name="Normal 20 4 11 4" xfId="15797"/>
    <cellStyle name="Normal 20 4 11 5" xfId="8262"/>
    <cellStyle name="Normal 20 4 12" xfId="9634"/>
    <cellStyle name="Normal 20 4 12 2" xfId="13859"/>
    <cellStyle name="Normal 20 4 13" xfId="11569"/>
    <cellStyle name="Normal 20 4 14" xfId="14879"/>
    <cellStyle name="Normal 20 4 15" xfId="5866"/>
    <cellStyle name="Normal 20 4 2" xfId="1239"/>
    <cellStyle name="Normal 20 4 2 2" xfId="4584"/>
    <cellStyle name="Normal 20 4 2 2 2" xfId="9639"/>
    <cellStyle name="Normal 20 4 2 2 2 2" xfId="13864"/>
    <cellStyle name="Normal 20 4 2 2 3" xfId="12489"/>
    <cellStyle name="Normal 20 4 2 2 4" xfId="15799"/>
    <cellStyle name="Normal 20 4 2 2 5" xfId="8264"/>
    <cellStyle name="Normal 20 4 2 3" xfId="9638"/>
    <cellStyle name="Normal 20 4 2 3 2" xfId="13863"/>
    <cellStyle name="Normal 20 4 2 4" xfId="11571"/>
    <cellStyle name="Normal 20 4 2 5" xfId="14881"/>
    <cellStyle name="Normal 20 4 2 6" xfId="5868"/>
    <cellStyle name="Normal 20 4 3" xfId="1240"/>
    <cellStyle name="Normal 20 4 3 2" xfId="4585"/>
    <cellStyle name="Normal 20 4 3 2 2" xfId="9641"/>
    <cellStyle name="Normal 20 4 3 2 2 2" xfId="13866"/>
    <cellStyle name="Normal 20 4 3 2 3" xfId="12490"/>
    <cellStyle name="Normal 20 4 3 2 4" xfId="15800"/>
    <cellStyle name="Normal 20 4 3 2 5" xfId="8265"/>
    <cellStyle name="Normal 20 4 3 3" xfId="9640"/>
    <cellStyle name="Normal 20 4 3 3 2" xfId="13865"/>
    <cellStyle name="Normal 20 4 3 4" xfId="11572"/>
    <cellStyle name="Normal 20 4 3 5" xfId="14882"/>
    <cellStyle name="Normal 20 4 3 6" xfId="5869"/>
    <cellStyle name="Normal 20 4 4" xfId="1241"/>
    <cellStyle name="Normal 20 4 4 2" xfId="4586"/>
    <cellStyle name="Normal 20 4 4 2 2" xfId="9643"/>
    <cellStyle name="Normal 20 4 4 2 2 2" xfId="13868"/>
    <cellStyle name="Normal 20 4 4 2 3" xfId="12491"/>
    <cellStyle name="Normal 20 4 4 2 4" xfId="15801"/>
    <cellStyle name="Normal 20 4 4 2 5" xfId="8266"/>
    <cellStyle name="Normal 20 4 4 3" xfId="9642"/>
    <cellStyle name="Normal 20 4 4 3 2" xfId="13867"/>
    <cellStyle name="Normal 20 4 4 4" xfId="11573"/>
    <cellStyle name="Normal 20 4 4 5" xfId="14883"/>
    <cellStyle name="Normal 20 4 4 6" xfId="5870"/>
    <cellStyle name="Normal 20 4 5" xfId="1242"/>
    <cellStyle name="Normal 20 4 5 2" xfId="4587"/>
    <cellStyle name="Normal 20 4 5 2 2" xfId="9645"/>
    <cellStyle name="Normal 20 4 5 2 2 2" xfId="13870"/>
    <cellStyle name="Normal 20 4 5 2 3" xfId="12492"/>
    <cellStyle name="Normal 20 4 5 2 4" xfId="15802"/>
    <cellStyle name="Normal 20 4 5 2 5" xfId="8267"/>
    <cellStyle name="Normal 20 4 5 3" xfId="9644"/>
    <cellStyle name="Normal 20 4 5 3 2" xfId="13869"/>
    <cellStyle name="Normal 20 4 5 4" xfId="11574"/>
    <cellStyle name="Normal 20 4 5 5" xfId="14884"/>
    <cellStyle name="Normal 20 4 5 6" xfId="5871"/>
    <cellStyle name="Normal 20 4 6" xfId="1243"/>
    <cellStyle name="Normal 20 4 6 2" xfId="4588"/>
    <cellStyle name="Normal 20 4 6 2 2" xfId="9647"/>
    <cellStyle name="Normal 20 4 6 2 2 2" xfId="13872"/>
    <cellStyle name="Normal 20 4 6 2 3" xfId="12493"/>
    <cellStyle name="Normal 20 4 6 2 4" xfId="15803"/>
    <cellStyle name="Normal 20 4 6 2 5" xfId="8268"/>
    <cellStyle name="Normal 20 4 6 3" xfId="9646"/>
    <cellStyle name="Normal 20 4 6 3 2" xfId="13871"/>
    <cellStyle name="Normal 20 4 6 4" xfId="11575"/>
    <cellStyle name="Normal 20 4 6 5" xfId="14885"/>
    <cellStyle name="Normal 20 4 6 6" xfId="5872"/>
    <cellStyle name="Normal 20 4 7" xfId="1244"/>
    <cellStyle name="Normal 20 4 7 2" xfId="4589"/>
    <cellStyle name="Normal 20 4 7 2 2" xfId="9649"/>
    <cellStyle name="Normal 20 4 7 2 2 2" xfId="13874"/>
    <cellStyle name="Normal 20 4 7 2 3" xfId="12494"/>
    <cellStyle name="Normal 20 4 7 2 4" xfId="15804"/>
    <cellStyle name="Normal 20 4 7 2 5" xfId="8269"/>
    <cellStyle name="Normal 20 4 7 3" xfId="9648"/>
    <cellStyle name="Normal 20 4 7 3 2" xfId="13873"/>
    <cellStyle name="Normal 20 4 7 4" xfId="11576"/>
    <cellStyle name="Normal 20 4 7 5" xfId="14886"/>
    <cellStyle name="Normal 20 4 7 6" xfId="5873"/>
    <cellStyle name="Normal 20 4 8" xfId="1245"/>
    <cellStyle name="Normal 20 4 8 2" xfId="4590"/>
    <cellStyle name="Normal 20 4 8 2 2" xfId="9651"/>
    <cellStyle name="Normal 20 4 8 2 2 2" xfId="13876"/>
    <cellStyle name="Normal 20 4 8 2 3" xfId="12495"/>
    <cellStyle name="Normal 20 4 8 2 4" xfId="15805"/>
    <cellStyle name="Normal 20 4 8 2 5" xfId="8270"/>
    <cellStyle name="Normal 20 4 8 3" xfId="9650"/>
    <cellStyle name="Normal 20 4 8 3 2" xfId="13875"/>
    <cellStyle name="Normal 20 4 8 4" xfId="11577"/>
    <cellStyle name="Normal 20 4 8 5" xfId="14887"/>
    <cellStyle name="Normal 20 4 8 6" xfId="5874"/>
    <cellStyle name="Normal 20 4 9" xfId="1246"/>
    <cellStyle name="Normal 20 4 9 2" xfId="4591"/>
    <cellStyle name="Normal 20 4 9 2 2" xfId="9653"/>
    <cellStyle name="Normal 20 4 9 2 2 2" xfId="13878"/>
    <cellStyle name="Normal 20 4 9 2 3" xfId="12496"/>
    <cellStyle name="Normal 20 4 9 2 4" xfId="15806"/>
    <cellStyle name="Normal 20 4 9 2 5" xfId="8271"/>
    <cellStyle name="Normal 20 4 9 3" xfId="9652"/>
    <cellStyle name="Normal 20 4 9 3 2" xfId="13877"/>
    <cellStyle name="Normal 20 4 9 4" xfId="11578"/>
    <cellStyle name="Normal 20 4 9 5" xfId="14888"/>
    <cellStyle name="Normal 20 4 9 6" xfId="5875"/>
    <cellStyle name="Normal 20 5" xfId="1247"/>
    <cellStyle name="Normal 20 5 10" xfId="1248"/>
    <cellStyle name="Normal 20 5 10 2" xfId="4593"/>
    <cellStyle name="Normal 20 5 10 2 2" xfId="9656"/>
    <cellStyle name="Normal 20 5 10 2 2 2" xfId="13881"/>
    <cellStyle name="Normal 20 5 10 2 3" xfId="12498"/>
    <cellStyle name="Normal 20 5 10 2 4" xfId="15808"/>
    <cellStyle name="Normal 20 5 10 2 5" xfId="8273"/>
    <cellStyle name="Normal 20 5 10 3" xfId="9655"/>
    <cellStyle name="Normal 20 5 10 3 2" xfId="13880"/>
    <cellStyle name="Normal 20 5 10 4" xfId="11580"/>
    <cellStyle name="Normal 20 5 10 5" xfId="14890"/>
    <cellStyle name="Normal 20 5 10 6" xfId="5877"/>
    <cellStyle name="Normal 20 5 11" xfId="4592"/>
    <cellStyle name="Normal 20 5 11 2" xfId="9657"/>
    <cellStyle name="Normal 20 5 11 2 2" xfId="13882"/>
    <cellStyle name="Normal 20 5 11 3" xfId="12497"/>
    <cellStyle name="Normal 20 5 11 4" xfId="15807"/>
    <cellStyle name="Normal 20 5 11 5" xfId="8272"/>
    <cellStyle name="Normal 20 5 12" xfId="9654"/>
    <cellStyle name="Normal 20 5 12 2" xfId="13879"/>
    <cellStyle name="Normal 20 5 13" xfId="11579"/>
    <cellStyle name="Normal 20 5 14" xfId="14889"/>
    <cellStyle name="Normal 20 5 15" xfId="5876"/>
    <cellStyle name="Normal 20 5 2" xfId="1249"/>
    <cellStyle name="Normal 20 5 2 2" xfId="4594"/>
    <cellStyle name="Normal 20 5 2 2 2" xfId="9659"/>
    <cellStyle name="Normal 20 5 2 2 2 2" xfId="13884"/>
    <cellStyle name="Normal 20 5 2 2 3" xfId="12499"/>
    <cellStyle name="Normal 20 5 2 2 4" xfId="15809"/>
    <cellStyle name="Normal 20 5 2 2 5" xfId="8274"/>
    <cellStyle name="Normal 20 5 2 3" xfId="9658"/>
    <cellStyle name="Normal 20 5 2 3 2" xfId="13883"/>
    <cellStyle name="Normal 20 5 2 4" xfId="11581"/>
    <cellStyle name="Normal 20 5 2 5" xfId="14891"/>
    <cellStyle name="Normal 20 5 2 6" xfId="5878"/>
    <cellStyle name="Normal 20 5 3" xfId="1250"/>
    <cellStyle name="Normal 20 5 3 2" xfId="4595"/>
    <cellStyle name="Normal 20 5 3 2 2" xfId="9661"/>
    <cellStyle name="Normal 20 5 3 2 2 2" xfId="13886"/>
    <cellStyle name="Normal 20 5 3 2 3" xfId="12500"/>
    <cellStyle name="Normal 20 5 3 2 4" xfId="15810"/>
    <cellStyle name="Normal 20 5 3 2 5" xfId="8275"/>
    <cellStyle name="Normal 20 5 3 3" xfId="9660"/>
    <cellStyle name="Normal 20 5 3 3 2" xfId="13885"/>
    <cellStyle name="Normal 20 5 3 4" xfId="11582"/>
    <cellStyle name="Normal 20 5 3 5" xfId="14892"/>
    <cellStyle name="Normal 20 5 3 6" xfId="5879"/>
    <cellStyle name="Normal 20 5 4" xfId="1251"/>
    <cellStyle name="Normal 20 5 4 2" xfId="4596"/>
    <cellStyle name="Normal 20 5 4 2 2" xfId="9663"/>
    <cellStyle name="Normal 20 5 4 2 2 2" xfId="13888"/>
    <cellStyle name="Normal 20 5 4 2 3" xfId="12501"/>
    <cellStyle name="Normal 20 5 4 2 4" xfId="15811"/>
    <cellStyle name="Normal 20 5 4 2 5" xfId="8276"/>
    <cellStyle name="Normal 20 5 4 3" xfId="9662"/>
    <cellStyle name="Normal 20 5 4 3 2" xfId="13887"/>
    <cellStyle name="Normal 20 5 4 4" xfId="11583"/>
    <cellStyle name="Normal 20 5 4 5" xfId="14893"/>
    <cellStyle name="Normal 20 5 4 6" xfId="5880"/>
    <cellStyle name="Normal 20 5 5" xfId="1252"/>
    <cellStyle name="Normal 20 5 5 2" xfId="4597"/>
    <cellStyle name="Normal 20 5 5 2 2" xfId="9665"/>
    <cellStyle name="Normal 20 5 5 2 2 2" xfId="13890"/>
    <cellStyle name="Normal 20 5 5 2 3" xfId="12502"/>
    <cellStyle name="Normal 20 5 5 2 4" xfId="15812"/>
    <cellStyle name="Normal 20 5 5 2 5" xfId="8277"/>
    <cellStyle name="Normal 20 5 5 3" xfId="9664"/>
    <cellStyle name="Normal 20 5 5 3 2" xfId="13889"/>
    <cellStyle name="Normal 20 5 5 4" xfId="11584"/>
    <cellStyle name="Normal 20 5 5 5" xfId="14894"/>
    <cellStyle name="Normal 20 5 5 6" xfId="5881"/>
    <cellStyle name="Normal 20 5 6" xfId="1253"/>
    <cellStyle name="Normal 20 5 6 2" xfId="4598"/>
    <cellStyle name="Normal 20 5 6 2 2" xfId="9667"/>
    <cellStyle name="Normal 20 5 6 2 2 2" xfId="13892"/>
    <cellStyle name="Normal 20 5 6 2 3" xfId="12503"/>
    <cellStyle name="Normal 20 5 6 2 4" xfId="15813"/>
    <cellStyle name="Normal 20 5 6 2 5" xfId="8278"/>
    <cellStyle name="Normal 20 5 6 3" xfId="9666"/>
    <cellStyle name="Normal 20 5 6 3 2" xfId="13891"/>
    <cellStyle name="Normal 20 5 6 4" xfId="11585"/>
    <cellStyle name="Normal 20 5 6 5" xfId="14895"/>
    <cellStyle name="Normal 20 5 6 6" xfId="5882"/>
    <cellStyle name="Normal 20 5 7" xfId="1254"/>
    <cellStyle name="Normal 20 5 7 2" xfId="4599"/>
    <cellStyle name="Normal 20 5 7 2 2" xfId="9669"/>
    <cellStyle name="Normal 20 5 7 2 2 2" xfId="13894"/>
    <cellStyle name="Normal 20 5 7 2 3" xfId="12504"/>
    <cellStyle name="Normal 20 5 7 2 4" xfId="15814"/>
    <cellStyle name="Normal 20 5 7 2 5" xfId="8279"/>
    <cellStyle name="Normal 20 5 7 3" xfId="9668"/>
    <cellStyle name="Normal 20 5 7 3 2" xfId="13893"/>
    <cellStyle name="Normal 20 5 7 4" xfId="11586"/>
    <cellStyle name="Normal 20 5 7 5" xfId="14896"/>
    <cellStyle name="Normal 20 5 7 6" xfId="5883"/>
    <cellStyle name="Normal 20 5 8" xfId="1255"/>
    <cellStyle name="Normal 20 5 8 2" xfId="4600"/>
    <cellStyle name="Normal 20 5 8 2 2" xfId="9671"/>
    <cellStyle name="Normal 20 5 8 2 2 2" xfId="13896"/>
    <cellStyle name="Normal 20 5 8 2 3" xfId="12505"/>
    <cellStyle name="Normal 20 5 8 2 4" xfId="15815"/>
    <cellStyle name="Normal 20 5 8 2 5" xfId="8280"/>
    <cellStyle name="Normal 20 5 8 3" xfId="9670"/>
    <cellStyle name="Normal 20 5 8 3 2" xfId="13895"/>
    <cellStyle name="Normal 20 5 8 4" xfId="11587"/>
    <cellStyle name="Normal 20 5 8 5" xfId="14897"/>
    <cellStyle name="Normal 20 5 8 6" xfId="5884"/>
    <cellStyle name="Normal 20 5 9" xfId="1256"/>
    <cellStyle name="Normal 20 5 9 2" xfId="4601"/>
    <cellStyle name="Normal 20 5 9 2 2" xfId="9673"/>
    <cellStyle name="Normal 20 5 9 2 2 2" xfId="13898"/>
    <cellStyle name="Normal 20 5 9 2 3" xfId="12506"/>
    <cellStyle name="Normal 20 5 9 2 4" xfId="15816"/>
    <cellStyle name="Normal 20 5 9 2 5" xfId="8281"/>
    <cellStyle name="Normal 20 5 9 3" xfId="9672"/>
    <cellStyle name="Normal 20 5 9 3 2" xfId="13897"/>
    <cellStyle name="Normal 20 5 9 4" xfId="11588"/>
    <cellStyle name="Normal 20 5 9 5" xfId="14898"/>
    <cellStyle name="Normal 20 5 9 6" xfId="5885"/>
    <cellStyle name="Normal 20 6" xfId="1257"/>
    <cellStyle name="Normal 20 6 10" xfId="4602"/>
    <cellStyle name="Normal 20 6 10 2" xfId="9675"/>
    <cellStyle name="Normal 20 6 10 2 2" xfId="13900"/>
    <cellStyle name="Normal 20 6 10 3" xfId="12507"/>
    <cellStyle name="Normal 20 6 10 4" xfId="15817"/>
    <cellStyle name="Normal 20 6 10 5" xfId="8282"/>
    <cellStyle name="Normal 20 6 11" xfId="9674"/>
    <cellStyle name="Normal 20 6 11 2" xfId="13899"/>
    <cellStyle name="Normal 20 6 12" xfId="11589"/>
    <cellStyle name="Normal 20 6 13" xfId="14899"/>
    <cellStyle name="Normal 20 6 14" xfId="5886"/>
    <cellStyle name="Normal 20 6 2" xfId="1258"/>
    <cellStyle name="Normal 20 6 2 2" xfId="4603"/>
    <cellStyle name="Normal 20 6 2 2 2" xfId="9677"/>
    <cellStyle name="Normal 20 6 2 2 2 2" xfId="13902"/>
    <cellStyle name="Normal 20 6 2 2 3" xfId="12508"/>
    <cellStyle name="Normal 20 6 2 2 4" xfId="15818"/>
    <cellStyle name="Normal 20 6 2 2 5" xfId="8283"/>
    <cellStyle name="Normal 20 6 2 3" xfId="9676"/>
    <cellStyle name="Normal 20 6 2 3 2" xfId="13901"/>
    <cellStyle name="Normal 20 6 2 4" xfId="11590"/>
    <cellStyle name="Normal 20 6 2 5" xfId="14900"/>
    <cellStyle name="Normal 20 6 2 6" xfId="5887"/>
    <cellStyle name="Normal 20 6 3" xfId="1259"/>
    <cellStyle name="Normal 20 6 3 2" xfId="4604"/>
    <cellStyle name="Normal 20 6 3 2 2" xfId="9679"/>
    <cellStyle name="Normal 20 6 3 2 2 2" xfId="13904"/>
    <cellStyle name="Normal 20 6 3 2 3" xfId="12509"/>
    <cellStyle name="Normal 20 6 3 2 4" xfId="15819"/>
    <cellStyle name="Normal 20 6 3 2 5" xfId="8284"/>
    <cellStyle name="Normal 20 6 3 3" xfId="9678"/>
    <cellStyle name="Normal 20 6 3 3 2" xfId="13903"/>
    <cellStyle name="Normal 20 6 3 4" xfId="11591"/>
    <cellStyle name="Normal 20 6 3 5" xfId="14901"/>
    <cellStyle name="Normal 20 6 3 6" xfId="5888"/>
    <cellStyle name="Normal 20 6 4" xfId="1260"/>
    <cellStyle name="Normal 20 6 4 2" xfId="4605"/>
    <cellStyle name="Normal 20 6 4 2 2" xfId="9681"/>
    <cellStyle name="Normal 20 6 4 2 2 2" xfId="13906"/>
    <cellStyle name="Normal 20 6 4 2 3" xfId="12510"/>
    <cellStyle name="Normal 20 6 4 2 4" xfId="15820"/>
    <cellStyle name="Normal 20 6 4 2 5" xfId="8285"/>
    <cellStyle name="Normal 20 6 4 3" xfId="9680"/>
    <cellStyle name="Normal 20 6 4 3 2" xfId="13905"/>
    <cellStyle name="Normal 20 6 4 4" xfId="11592"/>
    <cellStyle name="Normal 20 6 4 5" xfId="14902"/>
    <cellStyle name="Normal 20 6 4 6" xfId="5889"/>
    <cellStyle name="Normal 20 6 5" xfId="1261"/>
    <cellStyle name="Normal 20 6 5 2" xfId="4606"/>
    <cellStyle name="Normal 20 6 5 2 2" xfId="9683"/>
    <cellStyle name="Normal 20 6 5 2 2 2" xfId="13908"/>
    <cellStyle name="Normal 20 6 5 2 3" xfId="12511"/>
    <cellStyle name="Normal 20 6 5 2 4" xfId="15821"/>
    <cellStyle name="Normal 20 6 5 2 5" xfId="8286"/>
    <cellStyle name="Normal 20 6 5 3" xfId="9682"/>
    <cellStyle name="Normal 20 6 5 3 2" xfId="13907"/>
    <cellStyle name="Normal 20 6 5 4" xfId="11593"/>
    <cellStyle name="Normal 20 6 5 5" xfId="14903"/>
    <cellStyle name="Normal 20 6 5 6" xfId="5890"/>
    <cellStyle name="Normal 20 6 6" xfId="1262"/>
    <cellStyle name="Normal 20 6 6 2" xfId="4607"/>
    <cellStyle name="Normal 20 6 6 2 2" xfId="9685"/>
    <cellStyle name="Normal 20 6 6 2 2 2" xfId="13910"/>
    <cellStyle name="Normal 20 6 6 2 3" xfId="12512"/>
    <cellStyle name="Normal 20 6 6 2 4" xfId="15822"/>
    <cellStyle name="Normal 20 6 6 2 5" xfId="8287"/>
    <cellStyle name="Normal 20 6 6 3" xfId="9684"/>
    <cellStyle name="Normal 20 6 6 3 2" xfId="13909"/>
    <cellStyle name="Normal 20 6 6 4" xfId="11594"/>
    <cellStyle name="Normal 20 6 6 5" xfId="14904"/>
    <cellStyle name="Normal 20 6 6 6" xfId="5891"/>
    <cellStyle name="Normal 20 6 7" xfId="1263"/>
    <cellStyle name="Normal 20 6 7 2" xfId="4608"/>
    <cellStyle name="Normal 20 6 7 2 2" xfId="9687"/>
    <cellStyle name="Normal 20 6 7 2 2 2" xfId="13912"/>
    <cellStyle name="Normal 20 6 7 2 3" xfId="12513"/>
    <cellStyle name="Normal 20 6 7 2 4" xfId="15823"/>
    <cellStyle name="Normal 20 6 7 2 5" xfId="8288"/>
    <cellStyle name="Normal 20 6 7 3" xfId="9686"/>
    <cellStyle name="Normal 20 6 7 3 2" xfId="13911"/>
    <cellStyle name="Normal 20 6 7 4" xfId="11595"/>
    <cellStyle name="Normal 20 6 7 5" xfId="14905"/>
    <cellStyle name="Normal 20 6 7 6" xfId="5892"/>
    <cellStyle name="Normal 20 6 8" xfId="1264"/>
    <cellStyle name="Normal 20 6 8 2" xfId="4609"/>
    <cellStyle name="Normal 20 6 8 2 2" xfId="9689"/>
    <cellStyle name="Normal 20 6 8 2 2 2" xfId="13914"/>
    <cellStyle name="Normal 20 6 8 2 3" xfId="12514"/>
    <cellStyle name="Normal 20 6 8 2 4" xfId="15824"/>
    <cellStyle name="Normal 20 6 8 2 5" xfId="8289"/>
    <cellStyle name="Normal 20 6 8 3" xfId="9688"/>
    <cellStyle name="Normal 20 6 8 3 2" xfId="13913"/>
    <cellStyle name="Normal 20 6 8 4" xfId="11596"/>
    <cellStyle name="Normal 20 6 8 5" xfId="14906"/>
    <cellStyle name="Normal 20 6 8 6" xfId="5893"/>
    <cellStyle name="Normal 20 6 9" xfId="1265"/>
    <cellStyle name="Normal 20 6 9 2" xfId="4610"/>
    <cellStyle name="Normal 20 6 9 2 2" xfId="9691"/>
    <cellStyle name="Normal 20 6 9 2 2 2" xfId="13916"/>
    <cellStyle name="Normal 20 6 9 2 3" xfId="12515"/>
    <cellStyle name="Normal 20 6 9 2 4" xfId="15825"/>
    <cellStyle name="Normal 20 6 9 2 5" xfId="8290"/>
    <cellStyle name="Normal 20 6 9 3" xfId="9690"/>
    <cellStyle name="Normal 20 6 9 3 2" xfId="13915"/>
    <cellStyle name="Normal 20 6 9 4" xfId="11597"/>
    <cellStyle name="Normal 20 6 9 5" xfId="14907"/>
    <cellStyle name="Normal 20 6 9 6" xfId="5894"/>
    <cellStyle name="Normal 20 7" xfId="1266"/>
    <cellStyle name="Normal 20 7 10" xfId="4611"/>
    <cellStyle name="Normal 20 7 10 2" xfId="9693"/>
    <cellStyle name="Normal 20 7 10 2 2" xfId="13918"/>
    <cellStyle name="Normal 20 7 10 3" xfId="12516"/>
    <cellStyle name="Normal 20 7 10 4" xfId="15826"/>
    <cellStyle name="Normal 20 7 10 5" xfId="8291"/>
    <cellStyle name="Normal 20 7 11" xfId="9692"/>
    <cellStyle name="Normal 20 7 11 2" xfId="13917"/>
    <cellStyle name="Normal 20 7 12" xfId="11598"/>
    <cellStyle name="Normal 20 7 13" xfId="14908"/>
    <cellStyle name="Normal 20 7 14" xfId="5895"/>
    <cellStyle name="Normal 20 7 2" xfId="1267"/>
    <cellStyle name="Normal 20 7 2 2" xfId="4612"/>
    <cellStyle name="Normal 20 7 2 2 2" xfId="9695"/>
    <cellStyle name="Normal 20 7 2 2 2 2" xfId="13920"/>
    <cellStyle name="Normal 20 7 2 2 3" xfId="12517"/>
    <cellStyle name="Normal 20 7 2 2 4" xfId="15827"/>
    <cellStyle name="Normal 20 7 2 2 5" xfId="8292"/>
    <cellStyle name="Normal 20 7 2 3" xfId="9694"/>
    <cellStyle name="Normal 20 7 2 3 2" xfId="13919"/>
    <cellStyle name="Normal 20 7 2 4" xfId="11599"/>
    <cellStyle name="Normal 20 7 2 5" xfId="14909"/>
    <cellStyle name="Normal 20 7 2 6" xfId="5896"/>
    <cellStyle name="Normal 20 7 3" xfId="1268"/>
    <cellStyle name="Normal 20 7 3 2" xfId="4613"/>
    <cellStyle name="Normal 20 7 3 2 2" xfId="9697"/>
    <cellStyle name="Normal 20 7 3 2 2 2" xfId="13922"/>
    <cellStyle name="Normal 20 7 3 2 3" xfId="12518"/>
    <cellStyle name="Normal 20 7 3 2 4" xfId="15828"/>
    <cellStyle name="Normal 20 7 3 2 5" xfId="8293"/>
    <cellStyle name="Normal 20 7 3 3" xfId="9696"/>
    <cellStyle name="Normal 20 7 3 3 2" xfId="13921"/>
    <cellStyle name="Normal 20 7 3 4" xfId="11600"/>
    <cellStyle name="Normal 20 7 3 5" xfId="14910"/>
    <cellStyle name="Normal 20 7 3 6" xfId="5897"/>
    <cellStyle name="Normal 20 7 4" xfId="1269"/>
    <cellStyle name="Normal 20 7 4 2" xfId="4614"/>
    <cellStyle name="Normal 20 7 4 2 2" xfId="9699"/>
    <cellStyle name="Normal 20 7 4 2 2 2" xfId="13924"/>
    <cellStyle name="Normal 20 7 4 2 3" xfId="12519"/>
    <cellStyle name="Normal 20 7 4 2 4" xfId="15829"/>
    <cellStyle name="Normal 20 7 4 2 5" xfId="8294"/>
    <cellStyle name="Normal 20 7 4 3" xfId="9698"/>
    <cellStyle name="Normal 20 7 4 3 2" xfId="13923"/>
    <cellStyle name="Normal 20 7 4 4" xfId="11601"/>
    <cellStyle name="Normal 20 7 4 5" xfId="14911"/>
    <cellStyle name="Normal 20 7 4 6" xfId="5898"/>
    <cellStyle name="Normal 20 7 5" xfId="1270"/>
    <cellStyle name="Normal 20 7 5 2" xfId="4615"/>
    <cellStyle name="Normal 20 7 5 2 2" xfId="9701"/>
    <cellStyle name="Normal 20 7 5 2 2 2" xfId="13926"/>
    <cellStyle name="Normal 20 7 5 2 3" xfId="12520"/>
    <cellStyle name="Normal 20 7 5 2 4" xfId="15830"/>
    <cellStyle name="Normal 20 7 5 2 5" xfId="8295"/>
    <cellStyle name="Normal 20 7 5 3" xfId="9700"/>
    <cellStyle name="Normal 20 7 5 3 2" xfId="13925"/>
    <cellStyle name="Normal 20 7 5 4" xfId="11602"/>
    <cellStyle name="Normal 20 7 5 5" xfId="14912"/>
    <cellStyle name="Normal 20 7 5 6" xfId="5899"/>
    <cellStyle name="Normal 20 7 6" xfId="1271"/>
    <cellStyle name="Normal 20 7 6 2" xfId="4616"/>
    <cellStyle name="Normal 20 7 6 2 2" xfId="9703"/>
    <cellStyle name="Normal 20 7 6 2 2 2" xfId="13928"/>
    <cellStyle name="Normal 20 7 6 2 3" xfId="12521"/>
    <cellStyle name="Normal 20 7 6 2 4" xfId="15831"/>
    <cellStyle name="Normal 20 7 6 2 5" xfId="8296"/>
    <cellStyle name="Normal 20 7 6 3" xfId="9702"/>
    <cellStyle name="Normal 20 7 6 3 2" xfId="13927"/>
    <cellStyle name="Normal 20 7 6 4" xfId="11603"/>
    <cellStyle name="Normal 20 7 6 5" xfId="14913"/>
    <cellStyle name="Normal 20 7 6 6" xfId="5900"/>
    <cellStyle name="Normal 20 7 7" xfId="1272"/>
    <cellStyle name="Normal 20 7 7 2" xfId="4617"/>
    <cellStyle name="Normal 20 7 7 2 2" xfId="9705"/>
    <cellStyle name="Normal 20 7 7 2 2 2" xfId="13930"/>
    <cellStyle name="Normal 20 7 7 2 3" xfId="12522"/>
    <cellStyle name="Normal 20 7 7 2 4" xfId="15832"/>
    <cellStyle name="Normal 20 7 7 2 5" xfId="8297"/>
    <cellStyle name="Normal 20 7 7 3" xfId="9704"/>
    <cellStyle name="Normal 20 7 7 3 2" xfId="13929"/>
    <cellStyle name="Normal 20 7 7 4" xfId="11604"/>
    <cellStyle name="Normal 20 7 7 5" xfId="14914"/>
    <cellStyle name="Normal 20 7 7 6" xfId="5901"/>
    <cellStyle name="Normal 20 7 8" xfId="1273"/>
    <cellStyle name="Normal 20 7 8 2" xfId="4618"/>
    <cellStyle name="Normal 20 7 8 2 2" xfId="9707"/>
    <cellStyle name="Normal 20 7 8 2 2 2" xfId="13932"/>
    <cellStyle name="Normal 20 7 8 2 3" xfId="12523"/>
    <cellStyle name="Normal 20 7 8 2 4" xfId="15833"/>
    <cellStyle name="Normal 20 7 8 2 5" xfId="8298"/>
    <cellStyle name="Normal 20 7 8 3" xfId="9706"/>
    <cellStyle name="Normal 20 7 8 3 2" xfId="13931"/>
    <cellStyle name="Normal 20 7 8 4" xfId="11605"/>
    <cellStyle name="Normal 20 7 8 5" xfId="14915"/>
    <cellStyle name="Normal 20 7 8 6" xfId="5902"/>
    <cellStyle name="Normal 20 7 9" xfId="1274"/>
    <cellStyle name="Normal 20 7 9 2" xfId="4619"/>
    <cellStyle name="Normal 20 7 9 2 2" xfId="9709"/>
    <cellStyle name="Normal 20 7 9 2 2 2" xfId="13934"/>
    <cellStyle name="Normal 20 7 9 2 3" xfId="12524"/>
    <cellStyle name="Normal 20 7 9 2 4" xfId="15834"/>
    <cellStyle name="Normal 20 7 9 2 5" xfId="8299"/>
    <cellStyle name="Normal 20 7 9 3" xfId="9708"/>
    <cellStyle name="Normal 20 7 9 3 2" xfId="13933"/>
    <cellStyle name="Normal 20 7 9 4" xfId="11606"/>
    <cellStyle name="Normal 20 7 9 5" xfId="14916"/>
    <cellStyle name="Normal 20 7 9 6" xfId="5903"/>
    <cellStyle name="Normal 20 8" xfId="1275"/>
    <cellStyle name="Normal 20 8 2" xfId="4620"/>
    <cellStyle name="Normal 20 8 2 2" xfId="9711"/>
    <cellStyle name="Normal 20 8 2 2 2" xfId="13936"/>
    <cellStyle name="Normal 20 8 2 3" xfId="12525"/>
    <cellStyle name="Normal 20 8 2 4" xfId="15835"/>
    <cellStyle name="Normal 20 8 2 5" xfId="8300"/>
    <cellStyle name="Normal 20 8 3" xfId="9710"/>
    <cellStyle name="Normal 20 8 3 2" xfId="13935"/>
    <cellStyle name="Normal 20 8 4" xfId="11607"/>
    <cellStyle name="Normal 20 8 5" xfId="14917"/>
    <cellStyle name="Normal 20 8 6" xfId="5904"/>
    <cellStyle name="Normal 20 9" xfId="1276"/>
    <cellStyle name="Normal 20 9 2" xfId="4621"/>
    <cellStyle name="Normal 20 9 2 2" xfId="9713"/>
    <cellStyle name="Normal 20 9 2 2 2" xfId="13938"/>
    <cellStyle name="Normal 20 9 2 3" xfId="12526"/>
    <cellStyle name="Normal 20 9 2 4" xfId="15836"/>
    <cellStyle name="Normal 20 9 2 5" xfId="8301"/>
    <cellStyle name="Normal 20 9 3" xfId="9712"/>
    <cellStyle name="Normal 20 9 3 2" xfId="13937"/>
    <cellStyle name="Normal 20 9 4" xfId="11608"/>
    <cellStyle name="Normal 20 9 5" xfId="14918"/>
    <cellStyle name="Normal 20 9 6" xfId="5905"/>
    <cellStyle name="Normal 21" xfId="1277"/>
    <cellStyle name="Normal 21 10" xfId="1278"/>
    <cellStyle name="Normal 21 10 2" xfId="1279"/>
    <cellStyle name="Normal 21 10 2 2" xfId="5908"/>
    <cellStyle name="Normal 21 10 3" xfId="1280"/>
    <cellStyle name="Normal 21 10 3 2" xfId="5909"/>
    <cellStyle name="Normal 21 10 4" xfId="1281"/>
    <cellStyle name="Normal 21 10 4 2" xfId="5910"/>
    <cellStyle name="Normal 21 10 5" xfId="1282"/>
    <cellStyle name="Normal 21 10 5 2" xfId="5911"/>
    <cellStyle name="Normal 21 10 6" xfId="1283"/>
    <cellStyle name="Normal 21 10 6 2" xfId="5912"/>
    <cellStyle name="Normal 21 10 7" xfId="1284"/>
    <cellStyle name="Normal 21 10 7 2" xfId="5913"/>
    <cellStyle name="Normal 21 10 8" xfId="1285"/>
    <cellStyle name="Normal 21 10 8 2" xfId="5914"/>
    <cellStyle name="Normal 21 10 9" xfId="5907"/>
    <cellStyle name="Normal 21 11" xfId="1286"/>
    <cellStyle name="Normal 21 11 2" xfId="1287"/>
    <cellStyle name="Normal 21 11 2 2" xfId="5916"/>
    <cellStyle name="Normal 21 11 3" xfId="1288"/>
    <cellStyle name="Normal 21 11 3 2" xfId="5917"/>
    <cellStyle name="Normal 21 11 4" xfId="1289"/>
    <cellStyle name="Normal 21 11 4 2" xfId="5918"/>
    <cellStyle name="Normal 21 11 5" xfId="1290"/>
    <cellStyle name="Normal 21 11 5 2" xfId="5919"/>
    <cellStyle name="Normal 21 11 6" xfId="1291"/>
    <cellStyle name="Normal 21 11 6 2" xfId="5920"/>
    <cellStyle name="Normal 21 11 7" xfId="1292"/>
    <cellStyle name="Normal 21 11 7 2" xfId="5921"/>
    <cellStyle name="Normal 21 11 8" xfId="1293"/>
    <cellStyle name="Normal 21 11 8 2" xfId="5922"/>
    <cellStyle name="Normal 21 11 9" xfId="5915"/>
    <cellStyle name="Normal 21 12" xfId="1294"/>
    <cellStyle name="Normal 21 12 2" xfId="1295"/>
    <cellStyle name="Normal 21 12 2 2" xfId="5924"/>
    <cellStyle name="Normal 21 12 3" xfId="1296"/>
    <cellStyle name="Normal 21 12 3 2" xfId="5925"/>
    <cellStyle name="Normal 21 12 4" xfId="1297"/>
    <cellStyle name="Normal 21 12 4 2" xfId="5926"/>
    <cellStyle name="Normal 21 12 5" xfId="1298"/>
    <cellStyle name="Normal 21 12 5 2" xfId="5927"/>
    <cellStyle name="Normal 21 12 6" xfId="1299"/>
    <cellStyle name="Normal 21 12 6 2" xfId="5928"/>
    <cellStyle name="Normal 21 12 7" xfId="1300"/>
    <cellStyle name="Normal 21 12 7 2" xfId="5929"/>
    <cellStyle name="Normal 21 12 8" xfId="1301"/>
    <cellStyle name="Normal 21 12 8 2" xfId="5930"/>
    <cellStyle name="Normal 21 12 9" xfId="5923"/>
    <cellStyle name="Normal 21 13" xfId="1302"/>
    <cellStyle name="Normal 21 13 2" xfId="1303"/>
    <cellStyle name="Normal 21 13 2 2" xfId="5932"/>
    <cellStyle name="Normal 21 13 3" xfId="1304"/>
    <cellStyle name="Normal 21 13 3 2" xfId="5933"/>
    <cellStyle name="Normal 21 13 4" xfId="1305"/>
    <cellStyle name="Normal 21 13 4 2" xfId="5934"/>
    <cellStyle name="Normal 21 13 5" xfId="1306"/>
    <cellStyle name="Normal 21 13 5 2" xfId="5935"/>
    <cellStyle name="Normal 21 13 6" xfId="1307"/>
    <cellStyle name="Normal 21 13 6 2" xfId="5936"/>
    <cellStyle name="Normal 21 13 7" xfId="1308"/>
    <cellStyle name="Normal 21 13 7 2" xfId="5937"/>
    <cellStyle name="Normal 21 13 8" xfId="1309"/>
    <cellStyle name="Normal 21 13 8 2" xfId="5938"/>
    <cellStyle name="Normal 21 13 9" xfId="5931"/>
    <cellStyle name="Normal 21 14" xfId="1310"/>
    <cellStyle name="Normal 21 14 2" xfId="1311"/>
    <cellStyle name="Normal 21 14 2 2" xfId="5940"/>
    <cellStyle name="Normal 21 14 3" xfId="1312"/>
    <cellStyle name="Normal 21 14 3 2" xfId="5941"/>
    <cellStyle name="Normal 21 14 4" xfId="1313"/>
    <cellStyle name="Normal 21 14 4 2" xfId="5942"/>
    <cellStyle name="Normal 21 14 5" xfId="1314"/>
    <cellStyle name="Normal 21 14 5 2" xfId="5943"/>
    <cellStyle name="Normal 21 14 6" xfId="1315"/>
    <cellStyle name="Normal 21 14 6 2" xfId="5944"/>
    <cellStyle name="Normal 21 14 7" xfId="1316"/>
    <cellStyle name="Normal 21 14 7 2" xfId="5945"/>
    <cellStyle name="Normal 21 14 8" xfId="1317"/>
    <cellStyle name="Normal 21 14 8 2" xfId="5946"/>
    <cellStyle name="Normal 21 14 9" xfId="5939"/>
    <cellStyle name="Normal 21 15" xfId="1318"/>
    <cellStyle name="Normal 21 15 2" xfId="1319"/>
    <cellStyle name="Normal 21 15 2 2" xfId="5948"/>
    <cellStyle name="Normal 21 15 3" xfId="1320"/>
    <cellStyle name="Normal 21 15 3 2" xfId="5949"/>
    <cellStyle name="Normal 21 15 4" xfId="1321"/>
    <cellStyle name="Normal 21 15 4 2" xfId="5950"/>
    <cellStyle name="Normal 21 15 5" xfId="1322"/>
    <cellStyle name="Normal 21 15 5 2" xfId="5951"/>
    <cellStyle name="Normal 21 15 6" xfId="1323"/>
    <cellStyle name="Normal 21 15 6 2" xfId="5952"/>
    <cellStyle name="Normal 21 15 7" xfId="1324"/>
    <cellStyle name="Normal 21 15 7 2" xfId="5953"/>
    <cellStyle name="Normal 21 15 8" xfId="1325"/>
    <cellStyle name="Normal 21 15 8 2" xfId="5954"/>
    <cellStyle name="Normal 21 15 9" xfId="5947"/>
    <cellStyle name="Normal 21 16" xfId="1326"/>
    <cellStyle name="Normal 21 16 2" xfId="1327"/>
    <cellStyle name="Normal 21 16 2 2" xfId="5956"/>
    <cellStyle name="Normal 21 16 3" xfId="1328"/>
    <cellStyle name="Normal 21 16 3 2" xfId="5957"/>
    <cellStyle name="Normal 21 16 4" xfId="1329"/>
    <cellStyle name="Normal 21 16 4 2" xfId="5958"/>
    <cellStyle name="Normal 21 16 5" xfId="1330"/>
    <cellStyle name="Normal 21 16 5 2" xfId="5959"/>
    <cellStyle name="Normal 21 16 6" xfId="1331"/>
    <cellStyle name="Normal 21 16 6 2" xfId="5960"/>
    <cellStyle name="Normal 21 16 7" xfId="1332"/>
    <cellStyle name="Normal 21 16 7 2" xfId="5961"/>
    <cellStyle name="Normal 21 16 8" xfId="1333"/>
    <cellStyle name="Normal 21 16 8 2" xfId="5962"/>
    <cellStyle name="Normal 21 16 9" xfId="5955"/>
    <cellStyle name="Normal 21 17" xfId="1334"/>
    <cellStyle name="Normal 21 17 2" xfId="1335"/>
    <cellStyle name="Normal 21 17 2 2" xfId="5964"/>
    <cellStyle name="Normal 21 17 3" xfId="1336"/>
    <cellStyle name="Normal 21 17 3 2" xfId="5965"/>
    <cellStyle name="Normal 21 17 4" xfId="1337"/>
    <cellStyle name="Normal 21 17 4 2" xfId="5966"/>
    <cellStyle name="Normal 21 17 5" xfId="1338"/>
    <cellStyle name="Normal 21 17 5 2" xfId="5967"/>
    <cellStyle name="Normal 21 17 6" xfId="1339"/>
    <cellStyle name="Normal 21 17 6 2" xfId="5968"/>
    <cellStyle name="Normal 21 17 7" xfId="1340"/>
    <cellStyle name="Normal 21 17 7 2" xfId="5969"/>
    <cellStyle name="Normal 21 17 8" xfId="1341"/>
    <cellStyle name="Normal 21 17 8 2" xfId="5970"/>
    <cellStyle name="Normal 21 17 9" xfId="5963"/>
    <cellStyle name="Normal 21 18" xfId="5906"/>
    <cellStyle name="Normal 21 2" xfId="1342"/>
    <cellStyle name="Normal 21 2 2" xfId="5971"/>
    <cellStyle name="Normal 21 3" xfId="1343"/>
    <cellStyle name="Normal 21 3 2" xfId="5972"/>
    <cellStyle name="Normal 21 4" xfId="1344"/>
    <cellStyle name="Normal 21 4 10" xfId="1345"/>
    <cellStyle name="Normal 21 4 10 2" xfId="1346"/>
    <cellStyle name="Normal 21 4 10 2 2" xfId="5975"/>
    <cellStyle name="Normal 21 4 10 3" xfId="1347"/>
    <cellStyle name="Normal 21 4 10 3 2" xfId="5976"/>
    <cellStyle name="Normal 21 4 10 4" xfId="1348"/>
    <cellStyle name="Normal 21 4 10 4 2" xfId="5977"/>
    <cellStyle name="Normal 21 4 10 5" xfId="1349"/>
    <cellStyle name="Normal 21 4 10 5 2" xfId="5978"/>
    <cellStyle name="Normal 21 4 10 6" xfId="1350"/>
    <cellStyle name="Normal 21 4 10 6 2" xfId="5979"/>
    <cellStyle name="Normal 21 4 10 7" xfId="1351"/>
    <cellStyle name="Normal 21 4 10 7 2" xfId="5980"/>
    <cellStyle name="Normal 21 4 10 8" xfId="1352"/>
    <cellStyle name="Normal 21 4 10 8 2" xfId="5981"/>
    <cellStyle name="Normal 21 4 10 9" xfId="5974"/>
    <cellStyle name="Normal 21 4 11" xfId="5973"/>
    <cellStyle name="Normal 21 4 2" xfId="1353"/>
    <cellStyle name="Normal 21 4 2 10" xfId="1354"/>
    <cellStyle name="Normal 21 4 2 10 2" xfId="5983"/>
    <cellStyle name="Normal 21 4 2 11" xfId="1355"/>
    <cellStyle name="Normal 21 4 2 11 2" xfId="5984"/>
    <cellStyle name="Normal 21 4 2 12" xfId="1356"/>
    <cellStyle name="Normal 21 4 2 12 2" xfId="5985"/>
    <cellStyle name="Normal 21 4 2 13" xfId="1357"/>
    <cellStyle name="Normal 21 4 2 13 2" xfId="5986"/>
    <cellStyle name="Normal 21 4 2 14" xfId="1358"/>
    <cellStyle name="Normal 21 4 2 14 2" xfId="5987"/>
    <cellStyle name="Normal 21 4 2 15" xfId="1359"/>
    <cellStyle name="Normal 21 4 2 15 2" xfId="5988"/>
    <cellStyle name="Normal 21 4 2 16" xfId="1360"/>
    <cellStyle name="Normal 21 4 2 16 2" xfId="5989"/>
    <cellStyle name="Normal 21 4 2 17" xfId="5982"/>
    <cellStyle name="Normal 21 4 2 2" xfId="1361"/>
    <cellStyle name="Normal 21 4 2 2 2" xfId="5990"/>
    <cellStyle name="Normal 21 4 2 3" xfId="1362"/>
    <cellStyle name="Normal 21 4 2 3 2" xfId="5991"/>
    <cellStyle name="Normal 21 4 2 4" xfId="1363"/>
    <cellStyle name="Normal 21 4 2 4 2" xfId="5992"/>
    <cellStyle name="Normal 21 4 2 5" xfId="1364"/>
    <cellStyle name="Normal 21 4 2 5 2" xfId="5993"/>
    <cellStyle name="Normal 21 4 2 6" xfId="1365"/>
    <cellStyle name="Normal 21 4 2 6 2" xfId="5994"/>
    <cellStyle name="Normal 21 4 2 7" xfId="1366"/>
    <cellStyle name="Normal 21 4 2 7 2" xfId="5995"/>
    <cellStyle name="Normal 21 4 2 8" xfId="1367"/>
    <cellStyle name="Normal 21 4 2 8 2" xfId="5996"/>
    <cellStyle name="Normal 21 4 2 9" xfId="1368"/>
    <cellStyle name="Normal 21 4 2 9 2" xfId="5997"/>
    <cellStyle name="Normal 21 4 3" xfId="1369"/>
    <cellStyle name="Normal 21 4 3 2" xfId="5998"/>
    <cellStyle name="Normal 21 4 4" xfId="1370"/>
    <cellStyle name="Normal 21 4 4 2" xfId="1371"/>
    <cellStyle name="Normal 21 4 4 2 2" xfId="6000"/>
    <cellStyle name="Normal 21 4 4 3" xfId="1372"/>
    <cellStyle name="Normal 21 4 4 3 2" xfId="6001"/>
    <cellStyle name="Normal 21 4 4 4" xfId="1373"/>
    <cellStyle name="Normal 21 4 4 4 2" xfId="6002"/>
    <cellStyle name="Normal 21 4 4 5" xfId="1374"/>
    <cellStyle name="Normal 21 4 4 5 2" xfId="6003"/>
    <cellStyle name="Normal 21 4 4 6" xfId="1375"/>
    <cellStyle name="Normal 21 4 4 6 2" xfId="6004"/>
    <cellStyle name="Normal 21 4 4 7" xfId="1376"/>
    <cellStyle name="Normal 21 4 4 7 2" xfId="6005"/>
    <cellStyle name="Normal 21 4 4 8" xfId="1377"/>
    <cellStyle name="Normal 21 4 4 8 2" xfId="6006"/>
    <cellStyle name="Normal 21 4 4 9" xfId="5999"/>
    <cellStyle name="Normal 21 4 5" xfId="1378"/>
    <cellStyle name="Normal 21 4 5 2" xfId="1379"/>
    <cellStyle name="Normal 21 4 5 2 2" xfId="6008"/>
    <cellStyle name="Normal 21 4 5 3" xfId="1380"/>
    <cellStyle name="Normal 21 4 5 3 2" xfId="6009"/>
    <cellStyle name="Normal 21 4 5 4" xfId="1381"/>
    <cellStyle name="Normal 21 4 5 4 2" xfId="6010"/>
    <cellStyle name="Normal 21 4 5 5" xfId="1382"/>
    <cellStyle name="Normal 21 4 5 5 2" xfId="6011"/>
    <cellStyle name="Normal 21 4 5 6" xfId="1383"/>
    <cellStyle name="Normal 21 4 5 6 2" xfId="6012"/>
    <cellStyle name="Normal 21 4 5 7" xfId="1384"/>
    <cellStyle name="Normal 21 4 5 7 2" xfId="6013"/>
    <cellStyle name="Normal 21 4 5 8" xfId="1385"/>
    <cellStyle name="Normal 21 4 5 8 2" xfId="6014"/>
    <cellStyle name="Normal 21 4 5 9" xfId="6007"/>
    <cellStyle name="Normal 21 4 6" xfId="1386"/>
    <cellStyle name="Normal 21 4 6 2" xfId="1387"/>
    <cellStyle name="Normal 21 4 6 2 2" xfId="6016"/>
    <cellStyle name="Normal 21 4 6 3" xfId="1388"/>
    <cellStyle name="Normal 21 4 6 3 2" xfId="6017"/>
    <cellStyle name="Normal 21 4 6 4" xfId="1389"/>
    <cellStyle name="Normal 21 4 6 4 2" xfId="6018"/>
    <cellStyle name="Normal 21 4 6 5" xfId="1390"/>
    <cellStyle name="Normal 21 4 6 5 2" xfId="6019"/>
    <cellStyle name="Normal 21 4 6 6" xfId="1391"/>
    <cellStyle name="Normal 21 4 6 6 2" xfId="6020"/>
    <cellStyle name="Normal 21 4 6 7" xfId="1392"/>
    <cellStyle name="Normal 21 4 6 7 2" xfId="6021"/>
    <cellStyle name="Normal 21 4 6 8" xfId="1393"/>
    <cellStyle name="Normal 21 4 6 8 2" xfId="6022"/>
    <cellStyle name="Normal 21 4 6 9" xfId="6015"/>
    <cellStyle name="Normal 21 4 7" xfId="1394"/>
    <cellStyle name="Normal 21 4 7 2" xfId="1395"/>
    <cellStyle name="Normal 21 4 7 2 2" xfId="6024"/>
    <cellStyle name="Normal 21 4 7 3" xfId="1396"/>
    <cellStyle name="Normal 21 4 7 3 2" xfId="6025"/>
    <cellStyle name="Normal 21 4 7 4" xfId="1397"/>
    <cellStyle name="Normal 21 4 7 4 2" xfId="6026"/>
    <cellStyle name="Normal 21 4 7 5" xfId="1398"/>
    <cellStyle name="Normal 21 4 7 5 2" xfId="6027"/>
    <cellStyle name="Normal 21 4 7 6" xfId="1399"/>
    <cellStyle name="Normal 21 4 7 6 2" xfId="6028"/>
    <cellStyle name="Normal 21 4 7 7" xfId="1400"/>
    <cellStyle name="Normal 21 4 7 7 2" xfId="6029"/>
    <cellStyle name="Normal 21 4 7 8" xfId="1401"/>
    <cellStyle name="Normal 21 4 7 8 2" xfId="6030"/>
    <cellStyle name="Normal 21 4 7 9" xfId="6023"/>
    <cellStyle name="Normal 21 4 8" xfId="1402"/>
    <cellStyle name="Normal 21 4 8 2" xfId="1403"/>
    <cellStyle name="Normal 21 4 8 2 2" xfId="6032"/>
    <cellStyle name="Normal 21 4 8 3" xfId="1404"/>
    <cellStyle name="Normal 21 4 8 3 2" xfId="6033"/>
    <cellStyle name="Normal 21 4 8 4" xfId="1405"/>
    <cellStyle name="Normal 21 4 8 4 2" xfId="6034"/>
    <cellStyle name="Normal 21 4 8 5" xfId="1406"/>
    <cellStyle name="Normal 21 4 8 5 2" xfId="6035"/>
    <cellStyle name="Normal 21 4 8 6" xfId="1407"/>
    <cellStyle name="Normal 21 4 8 6 2" xfId="6036"/>
    <cellStyle name="Normal 21 4 8 7" xfId="1408"/>
    <cellStyle name="Normal 21 4 8 7 2" xfId="6037"/>
    <cellStyle name="Normal 21 4 8 8" xfId="1409"/>
    <cellStyle name="Normal 21 4 8 8 2" xfId="6038"/>
    <cellStyle name="Normal 21 4 8 9" xfId="6031"/>
    <cellStyle name="Normal 21 4 9" xfId="1410"/>
    <cellStyle name="Normal 21 4 9 2" xfId="1411"/>
    <cellStyle name="Normal 21 4 9 2 2" xfId="6040"/>
    <cellStyle name="Normal 21 4 9 3" xfId="1412"/>
    <cellStyle name="Normal 21 4 9 3 2" xfId="6041"/>
    <cellStyle name="Normal 21 4 9 4" xfId="1413"/>
    <cellStyle name="Normal 21 4 9 4 2" xfId="6042"/>
    <cellStyle name="Normal 21 4 9 5" xfId="1414"/>
    <cellStyle name="Normal 21 4 9 5 2" xfId="6043"/>
    <cellStyle name="Normal 21 4 9 6" xfId="1415"/>
    <cellStyle name="Normal 21 4 9 6 2" xfId="6044"/>
    <cellStyle name="Normal 21 4 9 7" xfId="1416"/>
    <cellStyle name="Normal 21 4 9 7 2" xfId="6045"/>
    <cellStyle name="Normal 21 4 9 8" xfId="1417"/>
    <cellStyle name="Normal 21 4 9 8 2" xfId="6046"/>
    <cellStyle name="Normal 21 4 9 9" xfId="6039"/>
    <cellStyle name="Normal 21 5" xfId="1418"/>
    <cellStyle name="Normal 21 5 10" xfId="1419"/>
    <cellStyle name="Normal 21 5 10 2" xfId="1420"/>
    <cellStyle name="Normal 21 5 10 2 2" xfId="6049"/>
    <cellStyle name="Normal 21 5 10 3" xfId="1421"/>
    <cellStyle name="Normal 21 5 10 3 2" xfId="6050"/>
    <cellStyle name="Normal 21 5 10 4" xfId="1422"/>
    <cellStyle name="Normal 21 5 10 4 2" xfId="6051"/>
    <cellStyle name="Normal 21 5 10 5" xfId="1423"/>
    <cellStyle name="Normal 21 5 10 5 2" xfId="6052"/>
    <cellStyle name="Normal 21 5 10 6" xfId="1424"/>
    <cellStyle name="Normal 21 5 10 6 2" xfId="6053"/>
    <cellStyle name="Normal 21 5 10 7" xfId="1425"/>
    <cellStyle name="Normal 21 5 10 7 2" xfId="6054"/>
    <cellStyle name="Normal 21 5 10 8" xfId="1426"/>
    <cellStyle name="Normal 21 5 10 8 2" xfId="6055"/>
    <cellStyle name="Normal 21 5 10 9" xfId="6048"/>
    <cellStyle name="Normal 21 5 11" xfId="6047"/>
    <cellStyle name="Normal 21 5 2" xfId="1427"/>
    <cellStyle name="Normal 21 5 2 10" xfId="1428"/>
    <cellStyle name="Normal 21 5 2 10 2" xfId="6057"/>
    <cellStyle name="Normal 21 5 2 11" xfId="1429"/>
    <cellStyle name="Normal 21 5 2 11 2" xfId="6058"/>
    <cellStyle name="Normal 21 5 2 12" xfId="1430"/>
    <cellStyle name="Normal 21 5 2 12 2" xfId="6059"/>
    <cellStyle name="Normal 21 5 2 13" xfId="1431"/>
    <cellStyle name="Normal 21 5 2 13 2" xfId="6060"/>
    <cellStyle name="Normal 21 5 2 14" xfId="1432"/>
    <cellStyle name="Normal 21 5 2 14 2" xfId="6061"/>
    <cellStyle name="Normal 21 5 2 15" xfId="1433"/>
    <cellStyle name="Normal 21 5 2 15 2" xfId="6062"/>
    <cellStyle name="Normal 21 5 2 16" xfId="1434"/>
    <cellStyle name="Normal 21 5 2 16 2" xfId="6063"/>
    <cellStyle name="Normal 21 5 2 17" xfId="6056"/>
    <cellStyle name="Normal 21 5 2 2" xfId="1435"/>
    <cellStyle name="Normal 21 5 2 2 2" xfId="6064"/>
    <cellStyle name="Normal 21 5 2 3" xfId="1436"/>
    <cellStyle name="Normal 21 5 2 3 2" xfId="6065"/>
    <cellStyle name="Normal 21 5 2 4" xfId="1437"/>
    <cellStyle name="Normal 21 5 2 4 2" xfId="6066"/>
    <cellStyle name="Normal 21 5 2 5" xfId="1438"/>
    <cellStyle name="Normal 21 5 2 5 2" xfId="6067"/>
    <cellStyle name="Normal 21 5 2 6" xfId="1439"/>
    <cellStyle name="Normal 21 5 2 6 2" xfId="6068"/>
    <cellStyle name="Normal 21 5 2 7" xfId="1440"/>
    <cellStyle name="Normal 21 5 2 7 2" xfId="6069"/>
    <cellStyle name="Normal 21 5 2 8" xfId="1441"/>
    <cellStyle name="Normal 21 5 2 8 2" xfId="6070"/>
    <cellStyle name="Normal 21 5 2 9" xfId="1442"/>
    <cellStyle name="Normal 21 5 2 9 2" xfId="6071"/>
    <cellStyle name="Normal 21 5 3" xfId="1443"/>
    <cellStyle name="Normal 21 5 3 2" xfId="6072"/>
    <cellStyle name="Normal 21 5 4" xfId="1444"/>
    <cellStyle name="Normal 21 5 4 2" xfId="1445"/>
    <cellStyle name="Normal 21 5 4 2 2" xfId="6074"/>
    <cellStyle name="Normal 21 5 4 3" xfId="1446"/>
    <cellStyle name="Normal 21 5 4 3 2" xfId="6075"/>
    <cellStyle name="Normal 21 5 4 4" xfId="1447"/>
    <cellStyle name="Normal 21 5 4 4 2" xfId="6076"/>
    <cellStyle name="Normal 21 5 4 5" xfId="1448"/>
    <cellStyle name="Normal 21 5 4 5 2" xfId="6077"/>
    <cellStyle name="Normal 21 5 4 6" xfId="1449"/>
    <cellStyle name="Normal 21 5 4 6 2" xfId="6078"/>
    <cellStyle name="Normal 21 5 4 7" xfId="1450"/>
    <cellStyle name="Normal 21 5 4 7 2" xfId="6079"/>
    <cellStyle name="Normal 21 5 4 8" xfId="1451"/>
    <cellStyle name="Normal 21 5 4 8 2" xfId="6080"/>
    <cellStyle name="Normal 21 5 4 9" xfId="6073"/>
    <cellStyle name="Normal 21 5 5" xfId="1452"/>
    <cellStyle name="Normal 21 5 5 2" xfId="1453"/>
    <cellStyle name="Normal 21 5 5 2 2" xfId="6082"/>
    <cellStyle name="Normal 21 5 5 3" xfId="1454"/>
    <cellStyle name="Normal 21 5 5 3 2" xfId="6083"/>
    <cellStyle name="Normal 21 5 5 4" xfId="1455"/>
    <cellStyle name="Normal 21 5 5 4 2" xfId="6084"/>
    <cellStyle name="Normal 21 5 5 5" xfId="1456"/>
    <cellStyle name="Normal 21 5 5 5 2" xfId="6085"/>
    <cellStyle name="Normal 21 5 5 6" xfId="1457"/>
    <cellStyle name="Normal 21 5 5 6 2" xfId="6086"/>
    <cellStyle name="Normal 21 5 5 7" xfId="1458"/>
    <cellStyle name="Normal 21 5 5 7 2" xfId="6087"/>
    <cellStyle name="Normal 21 5 5 8" xfId="1459"/>
    <cellStyle name="Normal 21 5 5 8 2" xfId="6088"/>
    <cellStyle name="Normal 21 5 5 9" xfId="6081"/>
    <cellStyle name="Normal 21 5 6" xfId="1460"/>
    <cellStyle name="Normal 21 5 6 2" xfId="1461"/>
    <cellStyle name="Normal 21 5 6 2 2" xfId="6090"/>
    <cellStyle name="Normal 21 5 6 3" xfId="1462"/>
    <cellStyle name="Normal 21 5 6 3 2" xfId="6091"/>
    <cellStyle name="Normal 21 5 6 4" xfId="1463"/>
    <cellStyle name="Normal 21 5 6 4 2" xfId="6092"/>
    <cellStyle name="Normal 21 5 6 5" xfId="1464"/>
    <cellStyle name="Normal 21 5 6 5 2" xfId="6093"/>
    <cellStyle name="Normal 21 5 6 6" xfId="1465"/>
    <cellStyle name="Normal 21 5 6 6 2" xfId="6094"/>
    <cellStyle name="Normal 21 5 6 7" xfId="1466"/>
    <cellStyle name="Normal 21 5 6 7 2" xfId="6095"/>
    <cellStyle name="Normal 21 5 6 8" xfId="1467"/>
    <cellStyle name="Normal 21 5 6 8 2" xfId="6096"/>
    <cellStyle name="Normal 21 5 6 9" xfId="6089"/>
    <cellStyle name="Normal 21 5 7" xfId="1468"/>
    <cellStyle name="Normal 21 5 7 2" xfId="1469"/>
    <cellStyle name="Normal 21 5 7 2 2" xfId="6098"/>
    <cellStyle name="Normal 21 5 7 3" xfId="1470"/>
    <cellStyle name="Normal 21 5 7 3 2" xfId="6099"/>
    <cellStyle name="Normal 21 5 7 4" xfId="1471"/>
    <cellStyle name="Normal 21 5 7 4 2" xfId="6100"/>
    <cellStyle name="Normal 21 5 7 5" xfId="1472"/>
    <cellStyle name="Normal 21 5 7 5 2" xfId="6101"/>
    <cellStyle name="Normal 21 5 7 6" xfId="1473"/>
    <cellStyle name="Normal 21 5 7 6 2" xfId="6102"/>
    <cellStyle name="Normal 21 5 7 7" xfId="1474"/>
    <cellStyle name="Normal 21 5 7 7 2" xfId="6103"/>
    <cellStyle name="Normal 21 5 7 8" xfId="1475"/>
    <cellStyle name="Normal 21 5 7 8 2" xfId="6104"/>
    <cellStyle name="Normal 21 5 7 9" xfId="6097"/>
    <cellStyle name="Normal 21 5 8" xfId="1476"/>
    <cellStyle name="Normal 21 5 8 2" xfId="1477"/>
    <cellStyle name="Normal 21 5 8 2 2" xfId="6106"/>
    <cellStyle name="Normal 21 5 8 3" xfId="1478"/>
    <cellStyle name="Normal 21 5 8 3 2" xfId="6107"/>
    <cellStyle name="Normal 21 5 8 4" xfId="1479"/>
    <cellStyle name="Normal 21 5 8 4 2" xfId="6108"/>
    <cellStyle name="Normal 21 5 8 5" xfId="1480"/>
    <cellStyle name="Normal 21 5 8 5 2" xfId="6109"/>
    <cellStyle name="Normal 21 5 8 6" xfId="1481"/>
    <cellStyle name="Normal 21 5 8 6 2" xfId="6110"/>
    <cellStyle name="Normal 21 5 8 7" xfId="1482"/>
    <cellStyle name="Normal 21 5 8 7 2" xfId="6111"/>
    <cellStyle name="Normal 21 5 8 8" xfId="1483"/>
    <cellStyle name="Normal 21 5 8 8 2" xfId="6112"/>
    <cellStyle name="Normal 21 5 8 9" xfId="6105"/>
    <cellStyle name="Normal 21 5 9" xfId="1484"/>
    <cellStyle name="Normal 21 5 9 2" xfId="1485"/>
    <cellStyle name="Normal 21 5 9 2 2" xfId="6114"/>
    <cellStyle name="Normal 21 5 9 3" xfId="1486"/>
    <cellStyle name="Normal 21 5 9 3 2" xfId="6115"/>
    <cellStyle name="Normal 21 5 9 4" xfId="1487"/>
    <cellStyle name="Normal 21 5 9 4 2" xfId="6116"/>
    <cellStyle name="Normal 21 5 9 5" xfId="1488"/>
    <cellStyle name="Normal 21 5 9 5 2" xfId="6117"/>
    <cellStyle name="Normal 21 5 9 6" xfId="1489"/>
    <cellStyle name="Normal 21 5 9 6 2" xfId="6118"/>
    <cellStyle name="Normal 21 5 9 7" xfId="1490"/>
    <cellStyle name="Normal 21 5 9 7 2" xfId="6119"/>
    <cellStyle name="Normal 21 5 9 8" xfId="1491"/>
    <cellStyle name="Normal 21 5 9 8 2" xfId="6120"/>
    <cellStyle name="Normal 21 5 9 9" xfId="6113"/>
    <cellStyle name="Normal 21 6" xfId="1492"/>
    <cellStyle name="Normal 21 6 2" xfId="6121"/>
    <cellStyle name="Normal 21 7" xfId="1493"/>
    <cellStyle name="Normal 21 7 2" xfId="6122"/>
    <cellStyle name="Normal 21 8" xfId="1494"/>
    <cellStyle name="Normal 21 8 2" xfId="6123"/>
    <cellStyle name="Normal 21 9" xfId="1495"/>
    <cellStyle name="Normal 21 9 2" xfId="6124"/>
    <cellStyle name="Normal 22" xfId="1496"/>
    <cellStyle name="Normal 22 10" xfId="1497"/>
    <cellStyle name="Normal 22 10 2" xfId="4623"/>
    <cellStyle name="Normal 22 10 2 2" xfId="9716"/>
    <cellStyle name="Normal 22 10 2 2 2" xfId="13941"/>
    <cellStyle name="Normal 22 10 2 3" xfId="12528"/>
    <cellStyle name="Normal 22 10 2 4" xfId="15838"/>
    <cellStyle name="Normal 22 10 2 5" xfId="8303"/>
    <cellStyle name="Normal 22 10 3" xfId="9715"/>
    <cellStyle name="Normal 22 10 3 2" xfId="13940"/>
    <cellStyle name="Normal 22 10 4" xfId="11610"/>
    <cellStyle name="Normal 22 10 5" xfId="14920"/>
    <cellStyle name="Normal 22 10 6" xfId="6126"/>
    <cellStyle name="Normal 22 11" xfId="1498"/>
    <cellStyle name="Normal 22 11 2" xfId="4624"/>
    <cellStyle name="Normal 22 11 2 2" xfId="9718"/>
    <cellStyle name="Normal 22 11 2 2 2" xfId="13943"/>
    <cellStyle name="Normal 22 11 2 3" xfId="12529"/>
    <cellStyle name="Normal 22 11 2 4" xfId="15839"/>
    <cellStyle name="Normal 22 11 2 5" xfId="8304"/>
    <cellStyle name="Normal 22 11 3" xfId="9717"/>
    <cellStyle name="Normal 22 11 3 2" xfId="13942"/>
    <cellStyle name="Normal 22 11 4" xfId="11611"/>
    <cellStyle name="Normal 22 11 5" xfId="14921"/>
    <cellStyle name="Normal 22 11 6" xfId="6127"/>
    <cellStyle name="Normal 22 12" xfId="4622"/>
    <cellStyle name="Normal 22 12 2" xfId="9719"/>
    <cellStyle name="Normal 22 12 2 2" xfId="13944"/>
    <cellStyle name="Normal 22 12 3" xfId="12527"/>
    <cellStyle name="Normal 22 12 4" xfId="15837"/>
    <cellStyle name="Normal 22 12 5" xfId="8302"/>
    <cellStyle name="Normal 22 13" xfId="9714"/>
    <cellStyle name="Normal 22 13 2" xfId="13939"/>
    <cellStyle name="Normal 22 14" xfId="11609"/>
    <cellStyle name="Normal 22 15" xfId="14919"/>
    <cellStyle name="Normal 22 16" xfId="6125"/>
    <cellStyle name="Normal 22 2" xfId="1499"/>
    <cellStyle name="Normal 22 2 2" xfId="4625"/>
    <cellStyle name="Normal 22 2 2 2" xfId="9721"/>
    <cellStyle name="Normal 22 2 2 2 2" xfId="13946"/>
    <cellStyle name="Normal 22 2 2 3" xfId="12530"/>
    <cellStyle name="Normal 22 2 2 4" xfId="15840"/>
    <cellStyle name="Normal 22 2 2 5" xfId="8305"/>
    <cellStyle name="Normal 22 2 3" xfId="9720"/>
    <cellStyle name="Normal 22 2 3 2" xfId="13945"/>
    <cellStyle name="Normal 22 2 4" xfId="11612"/>
    <cellStyle name="Normal 22 2 5" xfId="14922"/>
    <cellStyle name="Normal 22 2 6" xfId="6128"/>
    <cellStyle name="Normal 22 3" xfId="1500"/>
    <cellStyle name="Normal 22 3 2" xfId="4626"/>
    <cellStyle name="Normal 22 3 2 2" xfId="9723"/>
    <cellStyle name="Normal 22 3 2 2 2" xfId="13948"/>
    <cellStyle name="Normal 22 3 2 3" xfId="12531"/>
    <cellStyle name="Normal 22 3 2 4" xfId="15841"/>
    <cellStyle name="Normal 22 3 2 5" xfId="8306"/>
    <cellStyle name="Normal 22 3 3" xfId="9722"/>
    <cellStyle name="Normal 22 3 3 2" xfId="13947"/>
    <cellStyle name="Normal 22 3 4" xfId="11613"/>
    <cellStyle name="Normal 22 3 5" xfId="14923"/>
    <cellStyle name="Normal 22 3 6" xfId="6129"/>
    <cellStyle name="Normal 22 4" xfId="1501"/>
    <cellStyle name="Normal 22 4 2" xfId="4627"/>
    <cellStyle name="Normal 22 4 2 2" xfId="9725"/>
    <cellStyle name="Normal 22 4 2 2 2" xfId="13950"/>
    <cellStyle name="Normal 22 4 2 3" xfId="12532"/>
    <cellStyle name="Normal 22 4 2 4" xfId="15842"/>
    <cellStyle name="Normal 22 4 2 5" xfId="8307"/>
    <cellStyle name="Normal 22 4 3" xfId="9724"/>
    <cellStyle name="Normal 22 4 3 2" xfId="13949"/>
    <cellStyle name="Normal 22 4 4" xfId="11614"/>
    <cellStyle name="Normal 22 4 5" xfId="14924"/>
    <cellStyle name="Normal 22 4 6" xfId="6130"/>
    <cellStyle name="Normal 22 5" xfId="1502"/>
    <cellStyle name="Normal 22 5 2" xfId="4628"/>
    <cellStyle name="Normal 22 5 2 2" xfId="9727"/>
    <cellStyle name="Normal 22 5 2 2 2" xfId="13952"/>
    <cellStyle name="Normal 22 5 2 3" xfId="12533"/>
    <cellStyle name="Normal 22 5 2 4" xfId="15843"/>
    <cellStyle name="Normal 22 5 2 5" xfId="8308"/>
    <cellStyle name="Normal 22 5 3" xfId="9726"/>
    <cellStyle name="Normal 22 5 3 2" xfId="13951"/>
    <cellStyle name="Normal 22 5 4" xfId="11615"/>
    <cellStyle name="Normal 22 5 5" xfId="14925"/>
    <cellStyle name="Normal 22 5 6" xfId="6131"/>
    <cellStyle name="Normal 22 6" xfId="1503"/>
    <cellStyle name="Normal 22 6 2" xfId="4629"/>
    <cellStyle name="Normal 22 6 2 2" xfId="9729"/>
    <cellStyle name="Normal 22 6 2 2 2" xfId="13954"/>
    <cellStyle name="Normal 22 6 2 3" xfId="12534"/>
    <cellStyle name="Normal 22 6 2 4" xfId="15844"/>
    <cellStyle name="Normal 22 6 2 5" xfId="8309"/>
    <cellStyle name="Normal 22 6 3" xfId="9728"/>
    <cellStyle name="Normal 22 6 3 2" xfId="13953"/>
    <cellStyle name="Normal 22 6 4" xfId="11616"/>
    <cellStyle name="Normal 22 6 5" xfId="14926"/>
    <cellStyle name="Normal 22 6 6" xfId="6132"/>
    <cellStyle name="Normal 22 7" xfId="1504"/>
    <cellStyle name="Normal 22 7 2" xfId="4630"/>
    <cellStyle name="Normal 22 7 2 2" xfId="9731"/>
    <cellStyle name="Normal 22 7 2 2 2" xfId="13956"/>
    <cellStyle name="Normal 22 7 2 3" xfId="12535"/>
    <cellStyle name="Normal 22 7 2 4" xfId="15845"/>
    <cellStyle name="Normal 22 7 2 5" xfId="8310"/>
    <cellStyle name="Normal 22 7 3" xfId="9730"/>
    <cellStyle name="Normal 22 7 3 2" xfId="13955"/>
    <cellStyle name="Normal 22 7 4" xfId="11617"/>
    <cellStyle name="Normal 22 7 5" xfId="14927"/>
    <cellStyle name="Normal 22 7 6" xfId="6133"/>
    <cellStyle name="Normal 22 8" xfId="1505"/>
    <cellStyle name="Normal 22 8 2" xfId="4631"/>
    <cellStyle name="Normal 22 8 2 2" xfId="9733"/>
    <cellStyle name="Normal 22 8 2 2 2" xfId="13958"/>
    <cellStyle name="Normal 22 8 2 3" xfId="12536"/>
    <cellStyle name="Normal 22 8 2 4" xfId="15846"/>
    <cellStyle name="Normal 22 8 2 5" xfId="8311"/>
    <cellStyle name="Normal 22 8 3" xfId="9732"/>
    <cellStyle name="Normal 22 8 3 2" xfId="13957"/>
    <cellStyle name="Normal 22 8 4" xfId="11618"/>
    <cellStyle name="Normal 22 8 5" xfId="14928"/>
    <cellStyle name="Normal 22 8 6" xfId="6134"/>
    <cellStyle name="Normal 22 9" xfId="1506"/>
    <cellStyle name="Normal 22 9 2" xfId="4632"/>
    <cellStyle name="Normal 22 9 2 2" xfId="9735"/>
    <cellStyle name="Normal 22 9 2 2 2" xfId="13960"/>
    <cellStyle name="Normal 22 9 2 3" xfId="12537"/>
    <cellStyle name="Normal 22 9 2 4" xfId="15847"/>
    <cellStyle name="Normal 22 9 2 5" xfId="8312"/>
    <cellStyle name="Normal 22 9 3" xfId="9734"/>
    <cellStyle name="Normal 22 9 3 2" xfId="13959"/>
    <cellStyle name="Normal 22 9 4" xfId="11619"/>
    <cellStyle name="Normal 22 9 5" xfId="14929"/>
    <cellStyle name="Normal 22 9 6" xfId="6135"/>
    <cellStyle name="Normal 23" xfId="1507"/>
    <cellStyle name="Normal 23 2" xfId="1508"/>
    <cellStyle name="Normal 23 2 10" xfId="1509"/>
    <cellStyle name="Normal 23 2 10 2" xfId="1510"/>
    <cellStyle name="Normal 23 2 10 2 2" xfId="6139"/>
    <cellStyle name="Normal 23 2 10 3" xfId="1511"/>
    <cellStyle name="Normal 23 2 10 3 2" xfId="6140"/>
    <cellStyle name="Normal 23 2 10 4" xfId="1512"/>
    <cellStyle name="Normal 23 2 10 4 2" xfId="6141"/>
    <cellStyle name="Normal 23 2 10 5" xfId="1513"/>
    <cellStyle name="Normal 23 2 10 5 2" xfId="6142"/>
    <cellStyle name="Normal 23 2 10 6" xfId="1514"/>
    <cellStyle name="Normal 23 2 10 6 2" xfId="6143"/>
    <cellStyle name="Normal 23 2 10 7" xfId="1515"/>
    <cellStyle name="Normal 23 2 10 7 2" xfId="6144"/>
    <cellStyle name="Normal 23 2 10 8" xfId="1516"/>
    <cellStyle name="Normal 23 2 10 8 2" xfId="6145"/>
    <cellStyle name="Normal 23 2 10 9" xfId="6138"/>
    <cellStyle name="Normal 23 2 11" xfId="6137"/>
    <cellStyle name="Normal 23 2 2" xfId="1517"/>
    <cellStyle name="Normal 23 2 2 10" xfId="1518"/>
    <cellStyle name="Normal 23 2 2 10 2" xfId="6147"/>
    <cellStyle name="Normal 23 2 2 11" xfId="1519"/>
    <cellStyle name="Normal 23 2 2 11 2" xfId="6148"/>
    <cellStyle name="Normal 23 2 2 12" xfId="1520"/>
    <cellStyle name="Normal 23 2 2 12 2" xfId="6149"/>
    <cellStyle name="Normal 23 2 2 13" xfId="1521"/>
    <cellStyle name="Normal 23 2 2 13 2" xfId="6150"/>
    <cellStyle name="Normal 23 2 2 14" xfId="1522"/>
    <cellStyle name="Normal 23 2 2 14 2" xfId="6151"/>
    <cellStyle name="Normal 23 2 2 15" xfId="1523"/>
    <cellStyle name="Normal 23 2 2 15 2" xfId="6152"/>
    <cellStyle name="Normal 23 2 2 16" xfId="1524"/>
    <cellStyle name="Normal 23 2 2 16 2" xfId="6153"/>
    <cellStyle name="Normal 23 2 2 17" xfId="6146"/>
    <cellStyle name="Normal 23 2 2 2" xfId="1525"/>
    <cellStyle name="Normal 23 2 2 2 2" xfId="6154"/>
    <cellStyle name="Normal 23 2 2 3" xfId="1526"/>
    <cellStyle name="Normal 23 2 2 3 2" xfId="6155"/>
    <cellStyle name="Normal 23 2 2 4" xfId="1527"/>
    <cellStyle name="Normal 23 2 2 4 2" xfId="6156"/>
    <cellStyle name="Normal 23 2 2 5" xfId="1528"/>
    <cellStyle name="Normal 23 2 2 5 2" xfId="6157"/>
    <cellStyle name="Normal 23 2 2 6" xfId="1529"/>
    <cellStyle name="Normal 23 2 2 6 2" xfId="6158"/>
    <cellStyle name="Normal 23 2 2 7" xfId="1530"/>
    <cellStyle name="Normal 23 2 2 7 2" xfId="6159"/>
    <cellStyle name="Normal 23 2 2 8" xfId="1531"/>
    <cellStyle name="Normal 23 2 2 8 2" xfId="6160"/>
    <cellStyle name="Normal 23 2 2 9" xfId="1532"/>
    <cellStyle name="Normal 23 2 2 9 2" xfId="6161"/>
    <cellStyle name="Normal 23 2 3" xfId="1533"/>
    <cellStyle name="Normal 23 2 3 2" xfId="6162"/>
    <cellStyle name="Normal 23 2 4" xfId="1534"/>
    <cellStyle name="Normal 23 2 4 2" xfId="1535"/>
    <cellStyle name="Normal 23 2 4 2 2" xfId="6164"/>
    <cellStyle name="Normal 23 2 4 3" xfId="1536"/>
    <cellStyle name="Normal 23 2 4 3 2" xfId="6165"/>
    <cellStyle name="Normal 23 2 4 4" xfId="1537"/>
    <cellStyle name="Normal 23 2 4 4 2" xfId="6166"/>
    <cellStyle name="Normal 23 2 4 5" xfId="1538"/>
    <cellStyle name="Normal 23 2 4 5 2" xfId="6167"/>
    <cellStyle name="Normal 23 2 4 6" xfId="1539"/>
    <cellStyle name="Normal 23 2 4 6 2" xfId="6168"/>
    <cellStyle name="Normal 23 2 4 7" xfId="1540"/>
    <cellStyle name="Normal 23 2 4 7 2" xfId="6169"/>
    <cellStyle name="Normal 23 2 4 8" xfId="1541"/>
    <cellStyle name="Normal 23 2 4 8 2" xfId="6170"/>
    <cellStyle name="Normal 23 2 4 9" xfId="6163"/>
    <cellStyle name="Normal 23 2 5" xfId="1542"/>
    <cellStyle name="Normal 23 2 5 2" xfId="1543"/>
    <cellStyle name="Normal 23 2 5 2 2" xfId="6172"/>
    <cellStyle name="Normal 23 2 5 3" xfId="1544"/>
    <cellStyle name="Normal 23 2 5 3 2" xfId="6173"/>
    <cellStyle name="Normal 23 2 5 4" xfId="1545"/>
    <cellStyle name="Normal 23 2 5 4 2" xfId="6174"/>
    <cellStyle name="Normal 23 2 5 5" xfId="1546"/>
    <cellStyle name="Normal 23 2 5 5 2" xfId="6175"/>
    <cellStyle name="Normal 23 2 5 6" xfId="1547"/>
    <cellStyle name="Normal 23 2 5 6 2" xfId="6176"/>
    <cellStyle name="Normal 23 2 5 7" xfId="1548"/>
    <cellStyle name="Normal 23 2 5 7 2" xfId="6177"/>
    <cellStyle name="Normal 23 2 5 8" xfId="1549"/>
    <cellStyle name="Normal 23 2 5 8 2" xfId="6178"/>
    <cellStyle name="Normal 23 2 5 9" xfId="6171"/>
    <cellStyle name="Normal 23 2 6" xfId="1550"/>
    <cellStyle name="Normal 23 2 6 2" xfId="1551"/>
    <cellStyle name="Normal 23 2 6 2 2" xfId="6180"/>
    <cellStyle name="Normal 23 2 6 3" xfId="1552"/>
    <cellStyle name="Normal 23 2 6 3 2" xfId="6181"/>
    <cellStyle name="Normal 23 2 6 4" xfId="1553"/>
    <cellStyle name="Normal 23 2 6 4 2" xfId="6182"/>
    <cellStyle name="Normal 23 2 6 5" xfId="1554"/>
    <cellStyle name="Normal 23 2 6 5 2" xfId="6183"/>
    <cellStyle name="Normal 23 2 6 6" xfId="1555"/>
    <cellStyle name="Normal 23 2 6 6 2" xfId="6184"/>
    <cellStyle name="Normal 23 2 6 7" xfId="1556"/>
    <cellStyle name="Normal 23 2 6 7 2" xfId="6185"/>
    <cellStyle name="Normal 23 2 6 8" xfId="1557"/>
    <cellStyle name="Normal 23 2 6 8 2" xfId="6186"/>
    <cellStyle name="Normal 23 2 6 9" xfId="6179"/>
    <cellStyle name="Normal 23 2 7" xfId="1558"/>
    <cellStyle name="Normal 23 2 7 2" xfId="1559"/>
    <cellStyle name="Normal 23 2 7 2 2" xfId="6188"/>
    <cellStyle name="Normal 23 2 7 3" xfId="1560"/>
    <cellStyle name="Normal 23 2 7 3 2" xfId="6189"/>
    <cellStyle name="Normal 23 2 7 4" xfId="1561"/>
    <cellStyle name="Normal 23 2 7 4 2" xfId="6190"/>
    <cellStyle name="Normal 23 2 7 5" xfId="1562"/>
    <cellStyle name="Normal 23 2 7 5 2" xfId="6191"/>
    <cellStyle name="Normal 23 2 7 6" xfId="1563"/>
    <cellStyle name="Normal 23 2 7 6 2" xfId="6192"/>
    <cellStyle name="Normal 23 2 7 7" xfId="1564"/>
    <cellStyle name="Normal 23 2 7 7 2" xfId="6193"/>
    <cellStyle name="Normal 23 2 7 8" xfId="1565"/>
    <cellStyle name="Normal 23 2 7 8 2" xfId="6194"/>
    <cellStyle name="Normal 23 2 7 9" xfId="6187"/>
    <cellStyle name="Normal 23 2 8" xfId="1566"/>
    <cellStyle name="Normal 23 2 8 2" xfId="1567"/>
    <cellStyle name="Normal 23 2 8 2 2" xfId="6196"/>
    <cellStyle name="Normal 23 2 8 3" xfId="1568"/>
    <cellStyle name="Normal 23 2 8 3 2" xfId="6197"/>
    <cellStyle name="Normal 23 2 8 4" xfId="1569"/>
    <cellStyle name="Normal 23 2 8 4 2" xfId="6198"/>
    <cellStyle name="Normal 23 2 8 5" xfId="1570"/>
    <cellStyle name="Normal 23 2 8 5 2" xfId="6199"/>
    <cellStyle name="Normal 23 2 8 6" xfId="1571"/>
    <cellStyle name="Normal 23 2 8 6 2" xfId="6200"/>
    <cellStyle name="Normal 23 2 8 7" xfId="1572"/>
    <cellStyle name="Normal 23 2 8 7 2" xfId="6201"/>
    <cellStyle name="Normal 23 2 8 8" xfId="1573"/>
    <cellStyle name="Normal 23 2 8 8 2" xfId="6202"/>
    <cellStyle name="Normal 23 2 8 9" xfId="6195"/>
    <cellStyle name="Normal 23 2 9" xfId="1574"/>
    <cellStyle name="Normal 23 2 9 2" xfId="1575"/>
    <cellStyle name="Normal 23 2 9 2 2" xfId="6204"/>
    <cellStyle name="Normal 23 2 9 3" xfId="1576"/>
    <cellStyle name="Normal 23 2 9 3 2" xfId="6205"/>
    <cellStyle name="Normal 23 2 9 4" xfId="1577"/>
    <cellStyle name="Normal 23 2 9 4 2" xfId="6206"/>
    <cellStyle name="Normal 23 2 9 5" xfId="1578"/>
    <cellStyle name="Normal 23 2 9 5 2" xfId="6207"/>
    <cellStyle name="Normal 23 2 9 6" xfId="1579"/>
    <cellStyle name="Normal 23 2 9 6 2" xfId="6208"/>
    <cellStyle name="Normal 23 2 9 7" xfId="1580"/>
    <cellStyle name="Normal 23 2 9 7 2" xfId="6209"/>
    <cellStyle name="Normal 23 2 9 8" xfId="1581"/>
    <cellStyle name="Normal 23 2 9 8 2" xfId="6210"/>
    <cellStyle name="Normal 23 2 9 9" xfId="6203"/>
    <cellStyle name="Normal 23 3" xfId="1582"/>
    <cellStyle name="Normal 23 3 10" xfId="1583"/>
    <cellStyle name="Normal 23 3 10 2" xfId="1584"/>
    <cellStyle name="Normal 23 3 10 2 2" xfId="6213"/>
    <cellStyle name="Normal 23 3 10 3" xfId="1585"/>
    <cellStyle name="Normal 23 3 10 3 2" xfId="6214"/>
    <cellStyle name="Normal 23 3 10 4" xfId="1586"/>
    <cellStyle name="Normal 23 3 10 4 2" xfId="6215"/>
    <cellStyle name="Normal 23 3 10 5" xfId="1587"/>
    <cellStyle name="Normal 23 3 10 5 2" xfId="6216"/>
    <cellStyle name="Normal 23 3 10 6" xfId="1588"/>
    <cellStyle name="Normal 23 3 10 6 2" xfId="6217"/>
    <cellStyle name="Normal 23 3 10 7" xfId="1589"/>
    <cellStyle name="Normal 23 3 10 7 2" xfId="6218"/>
    <cellStyle name="Normal 23 3 10 8" xfId="1590"/>
    <cellStyle name="Normal 23 3 10 8 2" xfId="6219"/>
    <cellStyle name="Normal 23 3 10 9" xfId="6212"/>
    <cellStyle name="Normal 23 3 11" xfId="6211"/>
    <cellStyle name="Normal 23 3 2" xfId="1591"/>
    <cellStyle name="Normal 23 3 2 10" xfId="1592"/>
    <cellStyle name="Normal 23 3 2 10 2" xfId="6221"/>
    <cellStyle name="Normal 23 3 2 11" xfId="1593"/>
    <cellStyle name="Normal 23 3 2 11 2" xfId="6222"/>
    <cellStyle name="Normal 23 3 2 12" xfId="1594"/>
    <cellStyle name="Normal 23 3 2 12 2" xfId="6223"/>
    <cellStyle name="Normal 23 3 2 13" xfId="1595"/>
    <cellStyle name="Normal 23 3 2 13 2" xfId="6224"/>
    <cellStyle name="Normal 23 3 2 14" xfId="1596"/>
    <cellStyle name="Normal 23 3 2 14 2" xfId="6225"/>
    <cellStyle name="Normal 23 3 2 15" xfId="1597"/>
    <cellStyle name="Normal 23 3 2 15 2" xfId="6226"/>
    <cellStyle name="Normal 23 3 2 16" xfId="1598"/>
    <cellStyle name="Normal 23 3 2 16 2" xfId="6227"/>
    <cellStyle name="Normal 23 3 2 17" xfId="6220"/>
    <cellStyle name="Normal 23 3 2 2" xfId="1599"/>
    <cellStyle name="Normal 23 3 2 2 2" xfId="6228"/>
    <cellStyle name="Normal 23 3 2 3" xfId="1600"/>
    <cellStyle name="Normal 23 3 2 3 2" xfId="6229"/>
    <cellStyle name="Normal 23 3 2 4" xfId="1601"/>
    <cellStyle name="Normal 23 3 2 4 2" xfId="6230"/>
    <cellStyle name="Normal 23 3 2 5" xfId="1602"/>
    <cellStyle name="Normal 23 3 2 5 2" xfId="6231"/>
    <cellStyle name="Normal 23 3 2 6" xfId="1603"/>
    <cellStyle name="Normal 23 3 2 6 2" xfId="6232"/>
    <cellStyle name="Normal 23 3 2 7" xfId="1604"/>
    <cellStyle name="Normal 23 3 2 7 2" xfId="6233"/>
    <cellStyle name="Normal 23 3 2 8" xfId="1605"/>
    <cellStyle name="Normal 23 3 2 8 2" xfId="6234"/>
    <cellStyle name="Normal 23 3 2 9" xfId="1606"/>
    <cellStyle name="Normal 23 3 2 9 2" xfId="6235"/>
    <cellStyle name="Normal 23 3 3" xfId="1607"/>
    <cellStyle name="Normal 23 3 3 2" xfId="6236"/>
    <cellStyle name="Normal 23 3 4" xfId="1608"/>
    <cellStyle name="Normal 23 3 4 2" xfId="1609"/>
    <cellStyle name="Normal 23 3 4 2 2" xfId="6238"/>
    <cellStyle name="Normal 23 3 4 3" xfId="1610"/>
    <cellStyle name="Normal 23 3 4 3 2" xfId="6239"/>
    <cellStyle name="Normal 23 3 4 4" xfId="1611"/>
    <cellStyle name="Normal 23 3 4 4 2" xfId="6240"/>
    <cellStyle name="Normal 23 3 4 5" xfId="1612"/>
    <cellStyle name="Normal 23 3 4 5 2" xfId="6241"/>
    <cellStyle name="Normal 23 3 4 6" xfId="1613"/>
    <cellStyle name="Normal 23 3 4 6 2" xfId="6242"/>
    <cellStyle name="Normal 23 3 4 7" xfId="1614"/>
    <cellStyle name="Normal 23 3 4 7 2" xfId="6243"/>
    <cellStyle name="Normal 23 3 4 8" xfId="1615"/>
    <cellStyle name="Normal 23 3 4 8 2" xfId="6244"/>
    <cellStyle name="Normal 23 3 4 9" xfId="6237"/>
    <cellStyle name="Normal 23 3 5" xfId="1616"/>
    <cellStyle name="Normal 23 3 5 2" xfId="1617"/>
    <cellStyle name="Normal 23 3 5 2 2" xfId="6246"/>
    <cellStyle name="Normal 23 3 5 3" xfId="1618"/>
    <cellStyle name="Normal 23 3 5 3 2" xfId="6247"/>
    <cellStyle name="Normal 23 3 5 4" xfId="1619"/>
    <cellStyle name="Normal 23 3 5 4 2" xfId="6248"/>
    <cellStyle name="Normal 23 3 5 5" xfId="1620"/>
    <cellStyle name="Normal 23 3 5 5 2" xfId="6249"/>
    <cellStyle name="Normal 23 3 5 6" xfId="1621"/>
    <cellStyle name="Normal 23 3 5 6 2" xfId="6250"/>
    <cellStyle name="Normal 23 3 5 7" xfId="1622"/>
    <cellStyle name="Normal 23 3 5 7 2" xfId="6251"/>
    <cellStyle name="Normal 23 3 5 8" xfId="1623"/>
    <cellStyle name="Normal 23 3 5 8 2" xfId="6252"/>
    <cellStyle name="Normal 23 3 5 9" xfId="6245"/>
    <cellStyle name="Normal 23 3 6" xfId="1624"/>
    <cellStyle name="Normal 23 3 6 2" xfId="1625"/>
    <cellStyle name="Normal 23 3 6 2 2" xfId="6254"/>
    <cellStyle name="Normal 23 3 6 3" xfId="1626"/>
    <cellStyle name="Normal 23 3 6 3 2" xfId="6255"/>
    <cellStyle name="Normal 23 3 6 4" xfId="1627"/>
    <cellStyle name="Normal 23 3 6 4 2" xfId="6256"/>
    <cellStyle name="Normal 23 3 6 5" xfId="1628"/>
    <cellStyle name="Normal 23 3 6 5 2" xfId="6257"/>
    <cellStyle name="Normal 23 3 6 6" xfId="1629"/>
    <cellStyle name="Normal 23 3 6 6 2" xfId="6258"/>
    <cellStyle name="Normal 23 3 6 7" xfId="1630"/>
    <cellStyle name="Normal 23 3 6 7 2" xfId="6259"/>
    <cellStyle name="Normal 23 3 6 8" xfId="1631"/>
    <cellStyle name="Normal 23 3 6 8 2" xfId="6260"/>
    <cellStyle name="Normal 23 3 6 9" xfId="6253"/>
    <cellStyle name="Normal 23 3 7" xfId="1632"/>
    <cellStyle name="Normal 23 3 7 2" xfId="1633"/>
    <cellStyle name="Normal 23 3 7 2 2" xfId="6262"/>
    <cellStyle name="Normal 23 3 7 3" xfId="1634"/>
    <cellStyle name="Normal 23 3 7 3 2" xfId="6263"/>
    <cellStyle name="Normal 23 3 7 4" xfId="1635"/>
    <cellStyle name="Normal 23 3 7 4 2" xfId="6264"/>
    <cellStyle name="Normal 23 3 7 5" xfId="1636"/>
    <cellStyle name="Normal 23 3 7 5 2" xfId="6265"/>
    <cellStyle name="Normal 23 3 7 6" xfId="1637"/>
    <cellStyle name="Normal 23 3 7 6 2" xfId="6266"/>
    <cellStyle name="Normal 23 3 7 7" xfId="1638"/>
    <cellStyle name="Normal 23 3 7 7 2" xfId="6267"/>
    <cellStyle name="Normal 23 3 7 8" xfId="1639"/>
    <cellStyle name="Normal 23 3 7 8 2" xfId="6268"/>
    <cellStyle name="Normal 23 3 7 9" xfId="6261"/>
    <cellStyle name="Normal 23 3 8" xfId="1640"/>
    <cellStyle name="Normal 23 3 8 2" xfId="1641"/>
    <cellStyle name="Normal 23 3 8 2 2" xfId="6270"/>
    <cellStyle name="Normal 23 3 8 3" xfId="1642"/>
    <cellStyle name="Normal 23 3 8 3 2" xfId="6271"/>
    <cellStyle name="Normal 23 3 8 4" xfId="1643"/>
    <cellStyle name="Normal 23 3 8 4 2" xfId="6272"/>
    <cellStyle name="Normal 23 3 8 5" xfId="1644"/>
    <cellStyle name="Normal 23 3 8 5 2" xfId="6273"/>
    <cellStyle name="Normal 23 3 8 6" xfId="1645"/>
    <cellStyle name="Normal 23 3 8 6 2" xfId="6274"/>
    <cellStyle name="Normal 23 3 8 7" xfId="1646"/>
    <cellStyle name="Normal 23 3 8 7 2" xfId="6275"/>
    <cellStyle name="Normal 23 3 8 8" xfId="1647"/>
    <cellStyle name="Normal 23 3 8 8 2" xfId="6276"/>
    <cellStyle name="Normal 23 3 8 9" xfId="6269"/>
    <cellStyle name="Normal 23 3 9" xfId="1648"/>
    <cellStyle name="Normal 23 3 9 2" xfId="1649"/>
    <cellStyle name="Normal 23 3 9 2 2" xfId="6278"/>
    <cellStyle name="Normal 23 3 9 3" xfId="1650"/>
    <cellStyle name="Normal 23 3 9 3 2" xfId="6279"/>
    <cellStyle name="Normal 23 3 9 4" xfId="1651"/>
    <cellStyle name="Normal 23 3 9 4 2" xfId="6280"/>
    <cellStyle name="Normal 23 3 9 5" xfId="1652"/>
    <cellStyle name="Normal 23 3 9 5 2" xfId="6281"/>
    <cellStyle name="Normal 23 3 9 6" xfId="1653"/>
    <cellStyle name="Normal 23 3 9 6 2" xfId="6282"/>
    <cellStyle name="Normal 23 3 9 7" xfId="1654"/>
    <cellStyle name="Normal 23 3 9 7 2" xfId="6283"/>
    <cellStyle name="Normal 23 3 9 8" xfId="1655"/>
    <cellStyle name="Normal 23 3 9 8 2" xfId="6284"/>
    <cellStyle name="Normal 23 3 9 9" xfId="6277"/>
    <cellStyle name="Normal 23 4" xfId="6136"/>
    <cellStyle name="Normal 24" xfId="1656"/>
    <cellStyle name="Normal 24 2" xfId="1657"/>
    <cellStyle name="Normal 24 2 10" xfId="1658"/>
    <cellStyle name="Normal 24 2 10 2" xfId="1659"/>
    <cellStyle name="Normal 24 2 10 2 2" xfId="6288"/>
    <cellStyle name="Normal 24 2 10 3" xfId="1660"/>
    <cellStyle name="Normal 24 2 10 3 2" xfId="6289"/>
    <cellStyle name="Normal 24 2 10 4" xfId="1661"/>
    <cellStyle name="Normal 24 2 10 4 2" xfId="6290"/>
    <cellStyle name="Normal 24 2 10 5" xfId="1662"/>
    <cellStyle name="Normal 24 2 10 5 2" xfId="6291"/>
    <cellStyle name="Normal 24 2 10 6" xfId="1663"/>
    <cellStyle name="Normal 24 2 10 6 2" xfId="6292"/>
    <cellStyle name="Normal 24 2 10 7" xfId="1664"/>
    <cellStyle name="Normal 24 2 10 7 2" xfId="6293"/>
    <cellStyle name="Normal 24 2 10 8" xfId="1665"/>
    <cellStyle name="Normal 24 2 10 8 2" xfId="6294"/>
    <cellStyle name="Normal 24 2 10 9" xfId="6287"/>
    <cellStyle name="Normal 24 2 11" xfId="6286"/>
    <cellStyle name="Normal 24 2 2" xfId="1666"/>
    <cellStyle name="Normal 24 2 2 10" xfId="1667"/>
    <cellStyle name="Normal 24 2 2 10 2" xfId="6296"/>
    <cellStyle name="Normal 24 2 2 11" xfId="1668"/>
    <cellStyle name="Normal 24 2 2 11 2" xfId="6297"/>
    <cellStyle name="Normal 24 2 2 12" xfId="1669"/>
    <cellStyle name="Normal 24 2 2 12 2" xfId="6298"/>
    <cellStyle name="Normal 24 2 2 13" xfId="1670"/>
    <cellStyle name="Normal 24 2 2 13 2" xfId="6299"/>
    <cellStyle name="Normal 24 2 2 14" xfId="1671"/>
    <cellStyle name="Normal 24 2 2 14 2" xfId="6300"/>
    <cellStyle name="Normal 24 2 2 15" xfId="1672"/>
    <cellStyle name="Normal 24 2 2 15 2" xfId="6301"/>
    <cellStyle name="Normal 24 2 2 16" xfId="1673"/>
    <cellStyle name="Normal 24 2 2 16 2" xfId="6302"/>
    <cellStyle name="Normal 24 2 2 17" xfId="6295"/>
    <cellStyle name="Normal 24 2 2 2" xfId="1674"/>
    <cellStyle name="Normal 24 2 2 2 2" xfId="6303"/>
    <cellStyle name="Normal 24 2 2 3" xfId="1675"/>
    <cellStyle name="Normal 24 2 2 3 2" xfId="6304"/>
    <cellStyle name="Normal 24 2 2 4" xfId="1676"/>
    <cellStyle name="Normal 24 2 2 4 2" xfId="6305"/>
    <cellStyle name="Normal 24 2 2 5" xfId="1677"/>
    <cellStyle name="Normal 24 2 2 5 2" xfId="6306"/>
    <cellStyle name="Normal 24 2 2 6" xfId="1678"/>
    <cellStyle name="Normal 24 2 2 6 2" xfId="6307"/>
    <cellStyle name="Normal 24 2 2 7" xfId="1679"/>
    <cellStyle name="Normal 24 2 2 7 2" xfId="6308"/>
    <cellStyle name="Normal 24 2 2 8" xfId="1680"/>
    <cellStyle name="Normal 24 2 2 8 2" xfId="6309"/>
    <cellStyle name="Normal 24 2 2 9" xfId="1681"/>
    <cellStyle name="Normal 24 2 2 9 2" xfId="6310"/>
    <cellStyle name="Normal 24 2 3" xfId="1682"/>
    <cellStyle name="Normal 24 2 3 2" xfId="6311"/>
    <cellStyle name="Normal 24 2 4" xfId="1683"/>
    <cellStyle name="Normal 24 2 4 2" xfId="1684"/>
    <cellStyle name="Normal 24 2 4 2 2" xfId="6313"/>
    <cellStyle name="Normal 24 2 4 3" xfId="1685"/>
    <cellStyle name="Normal 24 2 4 3 2" xfId="6314"/>
    <cellStyle name="Normal 24 2 4 4" xfId="1686"/>
    <cellStyle name="Normal 24 2 4 4 2" xfId="6315"/>
    <cellStyle name="Normal 24 2 4 5" xfId="1687"/>
    <cellStyle name="Normal 24 2 4 5 2" xfId="6316"/>
    <cellStyle name="Normal 24 2 4 6" xfId="1688"/>
    <cellStyle name="Normal 24 2 4 6 2" xfId="6317"/>
    <cellStyle name="Normal 24 2 4 7" xfId="1689"/>
    <cellStyle name="Normal 24 2 4 7 2" xfId="6318"/>
    <cellStyle name="Normal 24 2 4 8" xfId="1690"/>
    <cellStyle name="Normal 24 2 4 8 2" xfId="6319"/>
    <cellStyle name="Normal 24 2 4 9" xfId="6312"/>
    <cellStyle name="Normal 24 2 5" xfId="1691"/>
    <cellStyle name="Normal 24 2 5 2" xfId="1692"/>
    <cellStyle name="Normal 24 2 5 2 2" xfId="6321"/>
    <cellStyle name="Normal 24 2 5 3" xfId="1693"/>
    <cellStyle name="Normal 24 2 5 3 2" xfId="6322"/>
    <cellStyle name="Normal 24 2 5 4" xfId="1694"/>
    <cellStyle name="Normal 24 2 5 4 2" xfId="6323"/>
    <cellStyle name="Normal 24 2 5 5" xfId="1695"/>
    <cellStyle name="Normal 24 2 5 5 2" xfId="6324"/>
    <cellStyle name="Normal 24 2 5 6" xfId="1696"/>
    <cellStyle name="Normal 24 2 5 6 2" xfId="6325"/>
    <cellStyle name="Normal 24 2 5 7" xfId="1697"/>
    <cellStyle name="Normal 24 2 5 7 2" xfId="6326"/>
    <cellStyle name="Normal 24 2 5 8" xfId="1698"/>
    <cellStyle name="Normal 24 2 5 8 2" xfId="6327"/>
    <cellStyle name="Normal 24 2 5 9" xfId="6320"/>
    <cellStyle name="Normal 24 2 6" xfId="1699"/>
    <cellStyle name="Normal 24 2 6 2" xfId="1700"/>
    <cellStyle name="Normal 24 2 6 2 2" xfId="6329"/>
    <cellStyle name="Normal 24 2 6 3" xfId="1701"/>
    <cellStyle name="Normal 24 2 6 3 2" xfId="6330"/>
    <cellStyle name="Normal 24 2 6 4" xfId="1702"/>
    <cellStyle name="Normal 24 2 6 4 2" xfId="6331"/>
    <cellStyle name="Normal 24 2 6 5" xfId="1703"/>
    <cellStyle name="Normal 24 2 6 5 2" xfId="6332"/>
    <cellStyle name="Normal 24 2 6 6" xfId="1704"/>
    <cellStyle name="Normal 24 2 6 6 2" xfId="6333"/>
    <cellStyle name="Normal 24 2 6 7" xfId="1705"/>
    <cellStyle name="Normal 24 2 6 7 2" xfId="6334"/>
    <cellStyle name="Normal 24 2 6 8" xfId="1706"/>
    <cellStyle name="Normal 24 2 6 8 2" xfId="6335"/>
    <cellStyle name="Normal 24 2 6 9" xfId="6328"/>
    <cellStyle name="Normal 24 2 7" xfId="1707"/>
    <cellStyle name="Normal 24 2 7 2" xfId="1708"/>
    <cellStyle name="Normal 24 2 7 2 2" xfId="6337"/>
    <cellStyle name="Normal 24 2 7 3" xfId="1709"/>
    <cellStyle name="Normal 24 2 7 3 2" xfId="6338"/>
    <cellStyle name="Normal 24 2 7 4" xfId="1710"/>
    <cellStyle name="Normal 24 2 7 4 2" xfId="6339"/>
    <cellStyle name="Normal 24 2 7 5" xfId="1711"/>
    <cellStyle name="Normal 24 2 7 5 2" xfId="6340"/>
    <cellStyle name="Normal 24 2 7 6" xfId="1712"/>
    <cellStyle name="Normal 24 2 7 6 2" xfId="6341"/>
    <cellStyle name="Normal 24 2 7 7" xfId="1713"/>
    <cellStyle name="Normal 24 2 7 7 2" xfId="6342"/>
    <cellStyle name="Normal 24 2 7 8" xfId="1714"/>
    <cellStyle name="Normal 24 2 7 8 2" xfId="6343"/>
    <cellStyle name="Normal 24 2 7 9" xfId="6336"/>
    <cellStyle name="Normal 24 2 8" xfId="1715"/>
    <cellStyle name="Normal 24 2 8 2" xfId="1716"/>
    <cellStyle name="Normal 24 2 8 2 2" xfId="6345"/>
    <cellStyle name="Normal 24 2 8 3" xfId="1717"/>
    <cellStyle name="Normal 24 2 8 3 2" xfId="6346"/>
    <cellStyle name="Normal 24 2 8 4" xfId="1718"/>
    <cellStyle name="Normal 24 2 8 4 2" xfId="6347"/>
    <cellStyle name="Normal 24 2 8 5" xfId="1719"/>
    <cellStyle name="Normal 24 2 8 5 2" xfId="6348"/>
    <cellStyle name="Normal 24 2 8 6" xfId="1720"/>
    <cellStyle name="Normal 24 2 8 6 2" xfId="6349"/>
    <cellStyle name="Normal 24 2 8 7" xfId="1721"/>
    <cellStyle name="Normal 24 2 8 7 2" xfId="6350"/>
    <cellStyle name="Normal 24 2 8 8" xfId="1722"/>
    <cellStyle name="Normal 24 2 8 8 2" xfId="6351"/>
    <cellStyle name="Normal 24 2 8 9" xfId="6344"/>
    <cellStyle name="Normal 24 2 9" xfId="1723"/>
    <cellStyle name="Normal 24 2 9 2" xfId="1724"/>
    <cellStyle name="Normal 24 2 9 2 2" xfId="6353"/>
    <cellStyle name="Normal 24 2 9 3" xfId="1725"/>
    <cellStyle name="Normal 24 2 9 3 2" xfId="6354"/>
    <cellStyle name="Normal 24 2 9 4" xfId="1726"/>
    <cellStyle name="Normal 24 2 9 4 2" xfId="6355"/>
    <cellStyle name="Normal 24 2 9 5" xfId="1727"/>
    <cellStyle name="Normal 24 2 9 5 2" xfId="6356"/>
    <cellStyle name="Normal 24 2 9 6" xfId="1728"/>
    <cellStyle name="Normal 24 2 9 6 2" xfId="6357"/>
    <cellStyle name="Normal 24 2 9 7" xfId="1729"/>
    <cellStyle name="Normal 24 2 9 7 2" xfId="6358"/>
    <cellStyle name="Normal 24 2 9 8" xfId="1730"/>
    <cellStyle name="Normal 24 2 9 8 2" xfId="6359"/>
    <cellStyle name="Normal 24 2 9 9" xfId="6352"/>
    <cellStyle name="Normal 24 3" xfId="1731"/>
    <cellStyle name="Normal 24 3 10" xfId="1732"/>
    <cellStyle name="Normal 24 3 10 2" xfId="1733"/>
    <cellStyle name="Normal 24 3 10 2 2" xfId="6362"/>
    <cellStyle name="Normal 24 3 10 3" xfId="1734"/>
    <cellStyle name="Normal 24 3 10 3 2" xfId="6363"/>
    <cellStyle name="Normal 24 3 10 4" xfId="1735"/>
    <cellStyle name="Normal 24 3 10 4 2" xfId="6364"/>
    <cellStyle name="Normal 24 3 10 5" xfId="1736"/>
    <cellStyle name="Normal 24 3 10 5 2" xfId="6365"/>
    <cellStyle name="Normal 24 3 10 6" xfId="1737"/>
    <cellStyle name="Normal 24 3 10 6 2" xfId="6366"/>
    <cellStyle name="Normal 24 3 10 7" xfId="1738"/>
    <cellStyle name="Normal 24 3 10 7 2" xfId="6367"/>
    <cellStyle name="Normal 24 3 10 8" xfId="1739"/>
    <cellStyle name="Normal 24 3 10 8 2" xfId="6368"/>
    <cellStyle name="Normal 24 3 10 9" xfId="6361"/>
    <cellStyle name="Normal 24 3 11" xfId="6360"/>
    <cellStyle name="Normal 24 3 2" xfId="1740"/>
    <cellStyle name="Normal 24 3 2 10" xfId="1741"/>
    <cellStyle name="Normal 24 3 2 10 2" xfId="6370"/>
    <cellStyle name="Normal 24 3 2 11" xfId="1742"/>
    <cellStyle name="Normal 24 3 2 11 2" xfId="6371"/>
    <cellStyle name="Normal 24 3 2 12" xfId="1743"/>
    <cellStyle name="Normal 24 3 2 12 2" xfId="6372"/>
    <cellStyle name="Normal 24 3 2 13" xfId="1744"/>
    <cellStyle name="Normal 24 3 2 13 2" xfId="6373"/>
    <cellStyle name="Normal 24 3 2 14" xfId="1745"/>
    <cellStyle name="Normal 24 3 2 14 2" xfId="6374"/>
    <cellStyle name="Normal 24 3 2 15" xfId="1746"/>
    <cellStyle name="Normal 24 3 2 15 2" xfId="6375"/>
    <cellStyle name="Normal 24 3 2 16" xfId="1747"/>
    <cellStyle name="Normal 24 3 2 16 2" xfId="6376"/>
    <cellStyle name="Normal 24 3 2 17" xfId="6369"/>
    <cellStyle name="Normal 24 3 2 2" xfId="1748"/>
    <cellStyle name="Normal 24 3 2 2 2" xfId="6377"/>
    <cellStyle name="Normal 24 3 2 3" xfId="1749"/>
    <cellStyle name="Normal 24 3 2 3 2" xfId="6378"/>
    <cellStyle name="Normal 24 3 2 4" xfId="1750"/>
    <cellStyle name="Normal 24 3 2 4 2" xfId="6379"/>
    <cellStyle name="Normal 24 3 2 5" xfId="1751"/>
    <cellStyle name="Normal 24 3 2 5 2" xfId="6380"/>
    <cellStyle name="Normal 24 3 2 6" xfId="1752"/>
    <cellStyle name="Normal 24 3 2 6 2" xfId="6381"/>
    <cellStyle name="Normal 24 3 2 7" xfId="1753"/>
    <cellStyle name="Normal 24 3 2 7 2" xfId="6382"/>
    <cellStyle name="Normal 24 3 2 8" xfId="1754"/>
    <cellStyle name="Normal 24 3 2 8 2" xfId="6383"/>
    <cellStyle name="Normal 24 3 2 9" xfId="1755"/>
    <cellStyle name="Normal 24 3 2 9 2" xfId="6384"/>
    <cellStyle name="Normal 24 3 3" xfId="1756"/>
    <cellStyle name="Normal 24 3 3 2" xfId="6385"/>
    <cellStyle name="Normal 24 3 4" xfId="1757"/>
    <cellStyle name="Normal 24 3 4 2" xfId="1758"/>
    <cellStyle name="Normal 24 3 4 2 2" xfId="6387"/>
    <cellStyle name="Normal 24 3 4 3" xfId="1759"/>
    <cellStyle name="Normal 24 3 4 3 2" xfId="6388"/>
    <cellStyle name="Normal 24 3 4 4" xfId="1760"/>
    <cellStyle name="Normal 24 3 4 4 2" xfId="6389"/>
    <cellStyle name="Normal 24 3 4 5" xfId="1761"/>
    <cellStyle name="Normal 24 3 4 5 2" xfId="6390"/>
    <cellStyle name="Normal 24 3 4 6" xfId="1762"/>
    <cellStyle name="Normal 24 3 4 6 2" xfId="6391"/>
    <cellStyle name="Normal 24 3 4 7" xfId="1763"/>
    <cellStyle name="Normal 24 3 4 7 2" xfId="6392"/>
    <cellStyle name="Normal 24 3 4 8" xfId="1764"/>
    <cellStyle name="Normal 24 3 4 8 2" xfId="6393"/>
    <cellStyle name="Normal 24 3 4 9" xfId="6386"/>
    <cellStyle name="Normal 24 3 5" xfId="1765"/>
    <cellStyle name="Normal 24 3 5 2" xfId="1766"/>
    <cellStyle name="Normal 24 3 5 2 2" xfId="6395"/>
    <cellStyle name="Normal 24 3 5 3" xfId="1767"/>
    <cellStyle name="Normal 24 3 5 3 2" xfId="6396"/>
    <cellStyle name="Normal 24 3 5 4" xfId="1768"/>
    <cellStyle name="Normal 24 3 5 4 2" xfId="6397"/>
    <cellStyle name="Normal 24 3 5 5" xfId="1769"/>
    <cellStyle name="Normal 24 3 5 5 2" xfId="6398"/>
    <cellStyle name="Normal 24 3 5 6" xfId="1770"/>
    <cellStyle name="Normal 24 3 5 6 2" xfId="6399"/>
    <cellStyle name="Normal 24 3 5 7" xfId="1771"/>
    <cellStyle name="Normal 24 3 5 7 2" xfId="6400"/>
    <cellStyle name="Normal 24 3 5 8" xfId="1772"/>
    <cellStyle name="Normal 24 3 5 8 2" xfId="6401"/>
    <cellStyle name="Normal 24 3 5 9" xfId="6394"/>
    <cellStyle name="Normal 24 3 6" xfId="1773"/>
    <cellStyle name="Normal 24 3 6 2" xfId="1774"/>
    <cellStyle name="Normal 24 3 6 2 2" xfId="6403"/>
    <cellStyle name="Normal 24 3 6 3" xfId="1775"/>
    <cellStyle name="Normal 24 3 6 3 2" xfId="6404"/>
    <cellStyle name="Normal 24 3 6 4" xfId="1776"/>
    <cellStyle name="Normal 24 3 6 4 2" xfId="6405"/>
    <cellStyle name="Normal 24 3 6 5" xfId="1777"/>
    <cellStyle name="Normal 24 3 6 5 2" xfId="6406"/>
    <cellStyle name="Normal 24 3 6 6" xfId="1778"/>
    <cellStyle name="Normal 24 3 6 6 2" xfId="6407"/>
    <cellStyle name="Normal 24 3 6 7" xfId="1779"/>
    <cellStyle name="Normal 24 3 6 7 2" xfId="6408"/>
    <cellStyle name="Normal 24 3 6 8" xfId="1780"/>
    <cellStyle name="Normal 24 3 6 8 2" xfId="6409"/>
    <cellStyle name="Normal 24 3 6 9" xfId="6402"/>
    <cellStyle name="Normal 24 3 7" xfId="1781"/>
    <cellStyle name="Normal 24 3 7 2" xfId="1782"/>
    <cellStyle name="Normal 24 3 7 2 2" xfId="6411"/>
    <cellStyle name="Normal 24 3 7 3" xfId="1783"/>
    <cellStyle name="Normal 24 3 7 3 2" xfId="6412"/>
    <cellStyle name="Normal 24 3 7 4" xfId="1784"/>
    <cellStyle name="Normal 24 3 7 4 2" xfId="6413"/>
    <cellStyle name="Normal 24 3 7 5" xfId="1785"/>
    <cellStyle name="Normal 24 3 7 5 2" xfId="6414"/>
    <cellStyle name="Normal 24 3 7 6" xfId="1786"/>
    <cellStyle name="Normal 24 3 7 6 2" xfId="6415"/>
    <cellStyle name="Normal 24 3 7 7" xfId="1787"/>
    <cellStyle name="Normal 24 3 7 7 2" xfId="6416"/>
    <cellStyle name="Normal 24 3 7 8" xfId="1788"/>
    <cellStyle name="Normal 24 3 7 8 2" xfId="6417"/>
    <cellStyle name="Normal 24 3 7 9" xfId="6410"/>
    <cellStyle name="Normal 24 3 8" xfId="1789"/>
    <cellStyle name="Normal 24 3 8 2" xfId="1790"/>
    <cellStyle name="Normal 24 3 8 2 2" xfId="6419"/>
    <cellStyle name="Normal 24 3 8 3" xfId="1791"/>
    <cellStyle name="Normal 24 3 8 3 2" xfId="6420"/>
    <cellStyle name="Normal 24 3 8 4" xfId="1792"/>
    <cellStyle name="Normal 24 3 8 4 2" xfId="6421"/>
    <cellStyle name="Normal 24 3 8 5" xfId="1793"/>
    <cellStyle name="Normal 24 3 8 5 2" xfId="6422"/>
    <cellStyle name="Normal 24 3 8 6" xfId="1794"/>
    <cellStyle name="Normal 24 3 8 6 2" xfId="6423"/>
    <cellStyle name="Normal 24 3 8 7" xfId="1795"/>
    <cellStyle name="Normal 24 3 8 7 2" xfId="6424"/>
    <cellStyle name="Normal 24 3 8 8" xfId="1796"/>
    <cellStyle name="Normal 24 3 8 8 2" xfId="6425"/>
    <cellStyle name="Normal 24 3 8 9" xfId="6418"/>
    <cellStyle name="Normal 24 3 9" xfId="1797"/>
    <cellStyle name="Normal 24 3 9 2" xfId="1798"/>
    <cellStyle name="Normal 24 3 9 2 2" xfId="6427"/>
    <cellStyle name="Normal 24 3 9 3" xfId="1799"/>
    <cellStyle name="Normal 24 3 9 3 2" xfId="6428"/>
    <cellStyle name="Normal 24 3 9 4" xfId="1800"/>
    <cellStyle name="Normal 24 3 9 4 2" xfId="6429"/>
    <cellStyle name="Normal 24 3 9 5" xfId="1801"/>
    <cellStyle name="Normal 24 3 9 5 2" xfId="6430"/>
    <cellStyle name="Normal 24 3 9 6" xfId="1802"/>
    <cellStyle name="Normal 24 3 9 6 2" xfId="6431"/>
    <cellStyle name="Normal 24 3 9 7" xfId="1803"/>
    <cellStyle name="Normal 24 3 9 7 2" xfId="6432"/>
    <cellStyle name="Normal 24 3 9 8" xfId="1804"/>
    <cellStyle name="Normal 24 3 9 8 2" xfId="6433"/>
    <cellStyle name="Normal 24 3 9 9" xfId="6426"/>
    <cellStyle name="Normal 24 4" xfId="6285"/>
    <cellStyle name="Normal 25" xfId="1805"/>
    <cellStyle name="Normal 25 2" xfId="1806"/>
    <cellStyle name="Normal 25 2 10" xfId="1807"/>
    <cellStyle name="Normal 25 2 10 2" xfId="1808"/>
    <cellStyle name="Normal 25 2 10 2 2" xfId="6437"/>
    <cellStyle name="Normal 25 2 10 3" xfId="1809"/>
    <cellStyle name="Normal 25 2 10 3 2" xfId="6438"/>
    <cellStyle name="Normal 25 2 10 4" xfId="1810"/>
    <cellStyle name="Normal 25 2 10 4 2" xfId="6439"/>
    <cellStyle name="Normal 25 2 10 5" xfId="1811"/>
    <cellStyle name="Normal 25 2 10 5 2" xfId="6440"/>
    <cellStyle name="Normal 25 2 10 6" xfId="1812"/>
    <cellStyle name="Normal 25 2 10 6 2" xfId="6441"/>
    <cellStyle name="Normal 25 2 10 7" xfId="1813"/>
    <cellStyle name="Normal 25 2 10 7 2" xfId="6442"/>
    <cellStyle name="Normal 25 2 10 8" xfId="1814"/>
    <cellStyle name="Normal 25 2 10 8 2" xfId="6443"/>
    <cellStyle name="Normal 25 2 10 9" xfId="6436"/>
    <cellStyle name="Normal 25 2 11" xfId="6435"/>
    <cellStyle name="Normal 25 2 2" xfId="1815"/>
    <cellStyle name="Normal 25 2 2 10" xfId="1816"/>
    <cellStyle name="Normal 25 2 2 10 2" xfId="6445"/>
    <cellStyle name="Normal 25 2 2 11" xfId="1817"/>
    <cellStyle name="Normal 25 2 2 11 2" xfId="6446"/>
    <cellStyle name="Normal 25 2 2 12" xfId="1818"/>
    <cellStyle name="Normal 25 2 2 12 2" xfId="6447"/>
    <cellStyle name="Normal 25 2 2 13" xfId="1819"/>
    <cellStyle name="Normal 25 2 2 13 2" xfId="6448"/>
    <cellStyle name="Normal 25 2 2 14" xfId="1820"/>
    <cellStyle name="Normal 25 2 2 14 2" xfId="6449"/>
    <cellStyle name="Normal 25 2 2 15" xfId="1821"/>
    <cellStyle name="Normal 25 2 2 15 2" xfId="6450"/>
    <cellStyle name="Normal 25 2 2 16" xfId="1822"/>
    <cellStyle name="Normal 25 2 2 16 2" xfId="6451"/>
    <cellStyle name="Normal 25 2 2 17" xfId="6444"/>
    <cellStyle name="Normal 25 2 2 2" xfId="1823"/>
    <cellStyle name="Normal 25 2 2 2 2" xfId="6452"/>
    <cellStyle name="Normal 25 2 2 3" xfId="1824"/>
    <cellStyle name="Normal 25 2 2 3 2" xfId="6453"/>
    <cellStyle name="Normal 25 2 2 4" xfId="1825"/>
    <cellStyle name="Normal 25 2 2 4 2" xfId="6454"/>
    <cellStyle name="Normal 25 2 2 5" xfId="1826"/>
    <cellStyle name="Normal 25 2 2 5 2" xfId="6455"/>
    <cellStyle name="Normal 25 2 2 6" xfId="1827"/>
    <cellStyle name="Normal 25 2 2 6 2" xfId="6456"/>
    <cellStyle name="Normal 25 2 2 7" xfId="1828"/>
    <cellStyle name="Normal 25 2 2 7 2" xfId="6457"/>
    <cellStyle name="Normal 25 2 2 8" xfId="1829"/>
    <cellStyle name="Normal 25 2 2 8 2" xfId="6458"/>
    <cellStyle name="Normal 25 2 2 9" xfId="1830"/>
    <cellStyle name="Normal 25 2 2 9 2" xfId="6459"/>
    <cellStyle name="Normal 25 2 3" xfId="1831"/>
    <cellStyle name="Normal 25 2 3 2" xfId="6460"/>
    <cellStyle name="Normal 25 2 4" xfId="1832"/>
    <cellStyle name="Normal 25 2 4 2" xfId="1833"/>
    <cellStyle name="Normal 25 2 4 2 2" xfId="6462"/>
    <cellStyle name="Normal 25 2 4 3" xfId="1834"/>
    <cellStyle name="Normal 25 2 4 3 2" xfId="6463"/>
    <cellStyle name="Normal 25 2 4 4" xfId="1835"/>
    <cellStyle name="Normal 25 2 4 4 2" xfId="6464"/>
    <cellStyle name="Normal 25 2 4 5" xfId="1836"/>
    <cellStyle name="Normal 25 2 4 5 2" xfId="6465"/>
    <cellStyle name="Normal 25 2 4 6" xfId="1837"/>
    <cellStyle name="Normal 25 2 4 6 2" xfId="6466"/>
    <cellStyle name="Normal 25 2 4 7" xfId="1838"/>
    <cellStyle name="Normal 25 2 4 7 2" xfId="6467"/>
    <cellStyle name="Normal 25 2 4 8" xfId="1839"/>
    <cellStyle name="Normal 25 2 4 8 2" xfId="6468"/>
    <cellStyle name="Normal 25 2 4 9" xfId="6461"/>
    <cellStyle name="Normal 25 2 5" xfId="1840"/>
    <cellStyle name="Normal 25 2 5 2" xfId="1841"/>
    <cellStyle name="Normal 25 2 5 2 2" xfId="6470"/>
    <cellStyle name="Normal 25 2 5 3" xfId="1842"/>
    <cellStyle name="Normal 25 2 5 3 2" xfId="6471"/>
    <cellStyle name="Normal 25 2 5 4" xfId="1843"/>
    <cellStyle name="Normal 25 2 5 4 2" xfId="6472"/>
    <cellStyle name="Normal 25 2 5 5" xfId="1844"/>
    <cellStyle name="Normal 25 2 5 5 2" xfId="6473"/>
    <cellStyle name="Normal 25 2 5 6" xfId="1845"/>
    <cellStyle name="Normal 25 2 5 6 2" xfId="6474"/>
    <cellStyle name="Normal 25 2 5 7" xfId="1846"/>
    <cellStyle name="Normal 25 2 5 7 2" xfId="6475"/>
    <cellStyle name="Normal 25 2 5 8" xfId="1847"/>
    <cellStyle name="Normal 25 2 5 8 2" xfId="6476"/>
    <cellStyle name="Normal 25 2 5 9" xfId="6469"/>
    <cellStyle name="Normal 25 2 6" xfId="1848"/>
    <cellStyle name="Normal 25 2 6 2" xfId="1849"/>
    <cellStyle name="Normal 25 2 6 2 2" xfId="6478"/>
    <cellStyle name="Normal 25 2 6 3" xfId="1850"/>
    <cellStyle name="Normal 25 2 6 3 2" xfId="6479"/>
    <cellStyle name="Normal 25 2 6 4" xfId="1851"/>
    <cellStyle name="Normal 25 2 6 4 2" xfId="6480"/>
    <cellStyle name="Normal 25 2 6 5" xfId="1852"/>
    <cellStyle name="Normal 25 2 6 5 2" xfId="6481"/>
    <cellStyle name="Normal 25 2 6 6" xfId="1853"/>
    <cellStyle name="Normal 25 2 6 6 2" xfId="6482"/>
    <cellStyle name="Normal 25 2 6 7" xfId="1854"/>
    <cellStyle name="Normal 25 2 6 7 2" xfId="6483"/>
    <cellStyle name="Normal 25 2 6 8" xfId="1855"/>
    <cellStyle name="Normal 25 2 6 8 2" xfId="6484"/>
    <cellStyle name="Normal 25 2 6 9" xfId="6477"/>
    <cellStyle name="Normal 25 2 7" xfId="1856"/>
    <cellStyle name="Normal 25 2 7 2" xfId="1857"/>
    <cellStyle name="Normal 25 2 7 2 2" xfId="6486"/>
    <cellStyle name="Normal 25 2 7 3" xfId="1858"/>
    <cellStyle name="Normal 25 2 7 3 2" xfId="6487"/>
    <cellStyle name="Normal 25 2 7 4" xfId="1859"/>
    <cellStyle name="Normal 25 2 7 4 2" xfId="6488"/>
    <cellStyle name="Normal 25 2 7 5" xfId="1860"/>
    <cellStyle name="Normal 25 2 7 5 2" xfId="6489"/>
    <cellStyle name="Normal 25 2 7 6" xfId="1861"/>
    <cellStyle name="Normal 25 2 7 6 2" xfId="6490"/>
    <cellStyle name="Normal 25 2 7 7" xfId="1862"/>
    <cellStyle name="Normal 25 2 7 7 2" xfId="6491"/>
    <cellStyle name="Normal 25 2 7 8" xfId="1863"/>
    <cellStyle name="Normal 25 2 7 8 2" xfId="6492"/>
    <cellStyle name="Normal 25 2 7 9" xfId="6485"/>
    <cellStyle name="Normal 25 2 8" xfId="1864"/>
    <cellStyle name="Normal 25 2 8 2" xfId="1865"/>
    <cellStyle name="Normal 25 2 8 2 2" xfId="6494"/>
    <cellStyle name="Normal 25 2 8 3" xfId="1866"/>
    <cellStyle name="Normal 25 2 8 3 2" xfId="6495"/>
    <cellStyle name="Normal 25 2 8 4" xfId="1867"/>
    <cellStyle name="Normal 25 2 8 4 2" xfId="6496"/>
    <cellStyle name="Normal 25 2 8 5" xfId="1868"/>
    <cellStyle name="Normal 25 2 8 5 2" xfId="6497"/>
    <cellStyle name="Normal 25 2 8 6" xfId="1869"/>
    <cellStyle name="Normal 25 2 8 6 2" xfId="6498"/>
    <cellStyle name="Normal 25 2 8 7" xfId="1870"/>
    <cellStyle name="Normal 25 2 8 7 2" xfId="6499"/>
    <cellStyle name="Normal 25 2 8 8" xfId="1871"/>
    <cellStyle name="Normal 25 2 8 8 2" xfId="6500"/>
    <cellStyle name="Normal 25 2 8 9" xfId="6493"/>
    <cellStyle name="Normal 25 2 9" xfId="1872"/>
    <cellStyle name="Normal 25 2 9 2" xfId="1873"/>
    <cellStyle name="Normal 25 2 9 2 2" xfId="6502"/>
    <cellStyle name="Normal 25 2 9 3" xfId="1874"/>
    <cellStyle name="Normal 25 2 9 3 2" xfId="6503"/>
    <cellStyle name="Normal 25 2 9 4" xfId="1875"/>
    <cellStyle name="Normal 25 2 9 4 2" xfId="6504"/>
    <cellStyle name="Normal 25 2 9 5" xfId="1876"/>
    <cellStyle name="Normal 25 2 9 5 2" xfId="6505"/>
    <cellStyle name="Normal 25 2 9 6" xfId="1877"/>
    <cellStyle name="Normal 25 2 9 6 2" xfId="6506"/>
    <cellStyle name="Normal 25 2 9 7" xfId="1878"/>
    <cellStyle name="Normal 25 2 9 7 2" xfId="6507"/>
    <cellStyle name="Normal 25 2 9 8" xfId="1879"/>
    <cellStyle name="Normal 25 2 9 8 2" xfId="6508"/>
    <cellStyle name="Normal 25 2 9 9" xfId="6501"/>
    <cellStyle name="Normal 25 3" xfId="1880"/>
    <cellStyle name="Normal 25 3 10" xfId="1881"/>
    <cellStyle name="Normal 25 3 10 2" xfId="1882"/>
    <cellStyle name="Normal 25 3 10 2 2" xfId="6511"/>
    <cellStyle name="Normal 25 3 10 3" xfId="1883"/>
    <cellStyle name="Normal 25 3 10 3 2" xfId="6512"/>
    <cellStyle name="Normal 25 3 10 4" xfId="1884"/>
    <cellStyle name="Normal 25 3 10 4 2" xfId="6513"/>
    <cellStyle name="Normal 25 3 10 5" xfId="1885"/>
    <cellStyle name="Normal 25 3 10 5 2" xfId="6514"/>
    <cellStyle name="Normal 25 3 10 6" xfId="1886"/>
    <cellStyle name="Normal 25 3 10 6 2" xfId="6515"/>
    <cellStyle name="Normal 25 3 10 7" xfId="1887"/>
    <cellStyle name="Normal 25 3 10 7 2" xfId="6516"/>
    <cellStyle name="Normal 25 3 10 8" xfId="1888"/>
    <cellStyle name="Normal 25 3 10 8 2" xfId="6517"/>
    <cellStyle name="Normal 25 3 10 9" xfId="6510"/>
    <cellStyle name="Normal 25 3 11" xfId="6509"/>
    <cellStyle name="Normal 25 3 2" xfId="1889"/>
    <cellStyle name="Normal 25 3 2 10" xfId="1890"/>
    <cellStyle name="Normal 25 3 2 10 2" xfId="6519"/>
    <cellStyle name="Normal 25 3 2 11" xfId="1891"/>
    <cellStyle name="Normal 25 3 2 11 2" xfId="6520"/>
    <cellStyle name="Normal 25 3 2 12" xfId="1892"/>
    <cellStyle name="Normal 25 3 2 12 2" xfId="6521"/>
    <cellStyle name="Normal 25 3 2 13" xfId="1893"/>
    <cellStyle name="Normal 25 3 2 13 2" xfId="6522"/>
    <cellStyle name="Normal 25 3 2 14" xfId="1894"/>
    <cellStyle name="Normal 25 3 2 14 2" xfId="6523"/>
    <cellStyle name="Normal 25 3 2 15" xfId="1895"/>
    <cellStyle name="Normal 25 3 2 15 2" xfId="6524"/>
    <cellStyle name="Normal 25 3 2 16" xfId="1896"/>
    <cellStyle name="Normal 25 3 2 16 2" xfId="6525"/>
    <cellStyle name="Normal 25 3 2 17" xfId="6518"/>
    <cellStyle name="Normal 25 3 2 2" xfId="1897"/>
    <cellStyle name="Normal 25 3 2 2 2" xfId="6526"/>
    <cellStyle name="Normal 25 3 2 3" xfId="1898"/>
    <cellStyle name="Normal 25 3 2 3 2" xfId="6527"/>
    <cellStyle name="Normal 25 3 2 4" xfId="1899"/>
    <cellStyle name="Normal 25 3 2 4 2" xfId="6528"/>
    <cellStyle name="Normal 25 3 2 5" xfId="1900"/>
    <cellStyle name="Normal 25 3 2 5 2" xfId="6529"/>
    <cellStyle name="Normal 25 3 2 6" xfId="1901"/>
    <cellStyle name="Normal 25 3 2 6 2" xfId="6530"/>
    <cellStyle name="Normal 25 3 2 7" xfId="1902"/>
    <cellStyle name="Normal 25 3 2 7 2" xfId="6531"/>
    <cellStyle name="Normal 25 3 2 8" xfId="1903"/>
    <cellStyle name="Normal 25 3 2 8 2" xfId="6532"/>
    <cellStyle name="Normal 25 3 2 9" xfId="1904"/>
    <cellStyle name="Normal 25 3 2 9 2" xfId="6533"/>
    <cellStyle name="Normal 25 3 3" xfId="1905"/>
    <cellStyle name="Normal 25 3 3 2" xfId="6534"/>
    <cellStyle name="Normal 25 3 4" xfId="1906"/>
    <cellStyle name="Normal 25 3 4 2" xfId="1907"/>
    <cellStyle name="Normal 25 3 4 2 2" xfId="6536"/>
    <cellStyle name="Normal 25 3 4 3" xfId="1908"/>
    <cellStyle name="Normal 25 3 4 3 2" xfId="6537"/>
    <cellStyle name="Normal 25 3 4 4" xfId="1909"/>
    <cellStyle name="Normal 25 3 4 4 2" xfId="6538"/>
    <cellStyle name="Normal 25 3 4 5" xfId="1910"/>
    <cellStyle name="Normal 25 3 4 5 2" xfId="6539"/>
    <cellStyle name="Normal 25 3 4 6" xfId="1911"/>
    <cellStyle name="Normal 25 3 4 6 2" xfId="6540"/>
    <cellStyle name="Normal 25 3 4 7" xfId="1912"/>
    <cellStyle name="Normal 25 3 4 7 2" xfId="6541"/>
    <cellStyle name="Normal 25 3 4 8" xfId="1913"/>
    <cellStyle name="Normal 25 3 4 8 2" xfId="6542"/>
    <cellStyle name="Normal 25 3 4 9" xfId="6535"/>
    <cellStyle name="Normal 25 3 5" xfId="1914"/>
    <cellStyle name="Normal 25 3 5 2" xfId="1915"/>
    <cellStyle name="Normal 25 3 5 2 2" xfId="6544"/>
    <cellStyle name="Normal 25 3 5 3" xfId="1916"/>
    <cellStyle name="Normal 25 3 5 3 2" xfId="6545"/>
    <cellStyle name="Normal 25 3 5 4" xfId="1917"/>
    <cellStyle name="Normal 25 3 5 4 2" xfId="6546"/>
    <cellStyle name="Normal 25 3 5 5" xfId="1918"/>
    <cellStyle name="Normal 25 3 5 5 2" xfId="6547"/>
    <cellStyle name="Normal 25 3 5 6" xfId="1919"/>
    <cellStyle name="Normal 25 3 5 6 2" xfId="6548"/>
    <cellStyle name="Normal 25 3 5 7" xfId="1920"/>
    <cellStyle name="Normal 25 3 5 7 2" xfId="6549"/>
    <cellStyle name="Normal 25 3 5 8" xfId="1921"/>
    <cellStyle name="Normal 25 3 5 8 2" xfId="6550"/>
    <cellStyle name="Normal 25 3 5 9" xfId="6543"/>
    <cellStyle name="Normal 25 3 6" xfId="1922"/>
    <cellStyle name="Normal 25 3 6 2" xfId="1923"/>
    <cellStyle name="Normal 25 3 6 2 2" xfId="6552"/>
    <cellStyle name="Normal 25 3 6 3" xfId="1924"/>
    <cellStyle name="Normal 25 3 6 3 2" xfId="6553"/>
    <cellStyle name="Normal 25 3 6 4" xfId="1925"/>
    <cellStyle name="Normal 25 3 6 4 2" xfId="6554"/>
    <cellStyle name="Normal 25 3 6 5" xfId="1926"/>
    <cellStyle name="Normal 25 3 6 5 2" xfId="6555"/>
    <cellStyle name="Normal 25 3 6 6" xfId="1927"/>
    <cellStyle name="Normal 25 3 6 6 2" xfId="6556"/>
    <cellStyle name="Normal 25 3 6 7" xfId="1928"/>
    <cellStyle name="Normal 25 3 6 7 2" xfId="6557"/>
    <cellStyle name="Normal 25 3 6 8" xfId="1929"/>
    <cellStyle name="Normal 25 3 6 8 2" xfId="6558"/>
    <cellStyle name="Normal 25 3 6 9" xfId="6551"/>
    <cellStyle name="Normal 25 3 7" xfId="1930"/>
    <cellStyle name="Normal 25 3 7 2" xfId="1931"/>
    <cellStyle name="Normal 25 3 7 2 2" xfId="6560"/>
    <cellStyle name="Normal 25 3 7 3" xfId="1932"/>
    <cellStyle name="Normal 25 3 7 3 2" xfId="6561"/>
    <cellStyle name="Normal 25 3 7 4" xfId="1933"/>
    <cellStyle name="Normal 25 3 7 4 2" xfId="6562"/>
    <cellStyle name="Normal 25 3 7 5" xfId="1934"/>
    <cellStyle name="Normal 25 3 7 5 2" xfId="6563"/>
    <cellStyle name="Normal 25 3 7 6" xfId="1935"/>
    <cellStyle name="Normal 25 3 7 6 2" xfId="6564"/>
    <cellStyle name="Normal 25 3 7 7" xfId="1936"/>
    <cellStyle name="Normal 25 3 7 7 2" xfId="6565"/>
    <cellStyle name="Normal 25 3 7 8" xfId="1937"/>
    <cellStyle name="Normal 25 3 7 8 2" xfId="6566"/>
    <cellStyle name="Normal 25 3 7 9" xfId="6559"/>
    <cellStyle name="Normal 25 3 8" xfId="1938"/>
    <cellStyle name="Normal 25 3 8 2" xfId="1939"/>
    <cellStyle name="Normal 25 3 8 2 2" xfId="6568"/>
    <cellStyle name="Normal 25 3 8 3" xfId="1940"/>
    <cellStyle name="Normal 25 3 8 3 2" xfId="6569"/>
    <cellStyle name="Normal 25 3 8 4" xfId="1941"/>
    <cellStyle name="Normal 25 3 8 4 2" xfId="6570"/>
    <cellStyle name="Normal 25 3 8 5" xfId="1942"/>
    <cellStyle name="Normal 25 3 8 5 2" xfId="6571"/>
    <cellStyle name="Normal 25 3 8 6" xfId="1943"/>
    <cellStyle name="Normal 25 3 8 6 2" xfId="6572"/>
    <cellStyle name="Normal 25 3 8 7" xfId="1944"/>
    <cellStyle name="Normal 25 3 8 7 2" xfId="6573"/>
    <cellStyle name="Normal 25 3 8 8" xfId="1945"/>
    <cellStyle name="Normal 25 3 8 8 2" xfId="6574"/>
    <cellStyle name="Normal 25 3 8 9" xfId="6567"/>
    <cellStyle name="Normal 25 3 9" xfId="1946"/>
    <cellStyle name="Normal 25 3 9 2" xfId="1947"/>
    <cellStyle name="Normal 25 3 9 2 2" xfId="6576"/>
    <cellStyle name="Normal 25 3 9 3" xfId="1948"/>
    <cellStyle name="Normal 25 3 9 3 2" xfId="6577"/>
    <cellStyle name="Normal 25 3 9 4" xfId="1949"/>
    <cellStyle name="Normal 25 3 9 4 2" xfId="6578"/>
    <cellStyle name="Normal 25 3 9 5" xfId="1950"/>
    <cellStyle name="Normal 25 3 9 5 2" xfId="6579"/>
    <cellStyle name="Normal 25 3 9 6" xfId="1951"/>
    <cellStyle name="Normal 25 3 9 6 2" xfId="6580"/>
    <cellStyle name="Normal 25 3 9 7" xfId="1952"/>
    <cellStyle name="Normal 25 3 9 7 2" xfId="6581"/>
    <cellStyle name="Normal 25 3 9 8" xfId="1953"/>
    <cellStyle name="Normal 25 3 9 8 2" xfId="6582"/>
    <cellStyle name="Normal 25 3 9 9" xfId="6575"/>
    <cellStyle name="Normal 25 4" xfId="6434"/>
    <cellStyle name="Normal 26" xfId="1954"/>
    <cellStyle name="Normal 26 2" xfId="6583"/>
    <cellStyle name="Normal 27" xfId="1955"/>
    <cellStyle name="Normal 27 10" xfId="1956"/>
    <cellStyle name="Normal 27 10 2" xfId="4634"/>
    <cellStyle name="Normal 27 10 2 2" xfId="9738"/>
    <cellStyle name="Normal 27 10 2 2 2" xfId="13963"/>
    <cellStyle name="Normal 27 10 2 3" xfId="12539"/>
    <cellStyle name="Normal 27 10 2 4" xfId="15849"/>
    <cellStyle name="Normal 27 10 2 5" xfId="8314"/>
    <cellStyle name="Normal 27 10 3" xfId="9737"/>
    <cellStyle name="Normal 27 10 3 2" xfId="13962"/>
    <cellStyle name="Normal 27 10 4" xfId="11621"/>
    <cellStyle name="Normal 27 10 5" xfId="14931"/>
    <cellStyle name="Normal 27 10 6" xfId="6585"/>
    <cellStyle name="Normal 27 11" xfId="1957"/>
    <cellStyle name="Normal 27 11 2" xfId="4635"/>
    <cellStyle name="Normal 27 11 2 2" xfId="9740"/>
    <cellStyle name="Normal 27 11 2 2 2" xfId="13965"/>
    <cellStyle name="Normal 27 11 2 3" xfId="12540"/>
    <cellStyle name="Normal 27 11 2 4" xfId="15850"/>
    <cellStyle name="Normal 27 11 2 5" xfId="8315"/>
    <cellStyle name="Normal 27 11 3" xfId="9739"/>
    <cellStyle name="Normal 27 11 3 2" xfId="13964"/>
    <cellStyle name="Normal 27 11 4" xfId="11622"/>
    <cellStyle name="Normal 27 11 5" xfId="14932"/>
    <cellStyle name="Normal 27 11 6" xfId="6586"/>
    <cellStyle name="Normal 27 12" xfId="4633"/>
    <cellStyle name="Normal 27 12 2" xfId="9741"/>
    <cellStyle name="Normal 27 12 2 2" xfId="13966"/>
    <cellStyle name="Normal 27 12 3" xfId="12538"/>
    <cellStyle name="Normal 27 12 4" xfId="15848"/>
    <cellStyle name="Normal 27 12 5" xfId="8313"/>
    <cellStyle name="Normal 27 13" xfId="9736"/>
    <cellStyle name="Normal 27 13 2" xfId="13961"/>
    <cellStyle name="Normal 27 14" xfId="11620"/>
    <cellStyle name="Normal 27 15" xfId="14930"/>
    <cellStyle name="Normal 27 16" xfId="6584"/>
    <cellStyle name="Normal 27 2" xfId="1958"/>
    <cellStyle name="Normal 27 2 2" xfId="4636"/>
    <cellStyle name="Normal 27 2 2 2" xfId="9743"/>
    <cellStyle name="Normal 27 2 2 2 2" xfId="13968"/>
    <cellStyle name="Normal 27 2 2 3" xfId="12541"/>
    <cellStyle name="Normal 27 2 2 4" xfId="15851"/>
    <cellStyle name="Normal 27 2 2 5" xfId="8316"/>
    <cellStyle name="Normal 27 2 3" xfId="9742"/>
    <cellStyle name="Normal 27 2 3 2" xfId="13967"/>
    <cellStyle name="Normal 27 2 4" xfId="11623"/>
    <cellStyle name="Normal 27 2 5" xfId="14933"/>
    <cellStyle name="Normal 27 2 6" xfId="6587"/>
    <cellStyle name="Normal 27 3" xfId="1959"/>
    <cellStyle name="Normal 27 3 2" xfId="4637"/>
    <cellStyle name="Normal 27 3 2 2" xfId="9745"/>
    <cellStyle name="Normal 27 3 2 2 2" xfId="13970"/>
    <cellStyle name="Normal 27 3 2 3" xfId="12542"/>
    <cellStyle name="Normal 27 3 2 4" xfId="15852"/>
    <cellStyle name="Normal 27 3 2 5" xfId="8317"/>
    <cellStyle name="Normal 27 3 3" xfId="9744"/>
    <cellStyle name="Normal 27 3 3 2" xfId="13969"/>
    <cellStyle name="Normal 27 3 4" xfId="11624"/>
    <cellStyle name="Normal 27 3 5" xfId="14934"/>
    <cellStyle name="Normal 27 3 6" xfId="6588"/>
    <cellStyle name="Normal 27 4" xfId="1960"/>
    <cellStyle name="Normal 27 4 2" xfId="4638"/>
    <cellStyle name="Normal 27 4 2 2" xfId="9747"/>
    <cellStyle name="Normal 27 4 2 2 2" xfId="13972"/>
    <cellStyle name="Normal 27 4 2 3" xfId="12543"/>
    <cellStyle name="Normal 27 4 2 4" xfId="15853"/>
    <cellStyle name="Normal 27 4 2 5" xfId="8318"/>
    <cellStyle name="Normal 27 4 3" xfId="9746"/>
    <cellStyle name="Normal 27 4 3 2" xfId="13971"/>
    <cellStyle name="Normal 27 4 4" xfId="11625"/>
    <cellStyle name="Normal 27 4 5" xfId="14935"/>
    <cellStyle name="Normal 27 4 6" xfId="6589"/>
    <cellStyle name="Normal 27 5" xfId="1961"/>
    <cellStyle name="Normal 27 5 2" xfId="4639"/>
    <cellStyle name="Normal 27 5 2 2" xfId="9749"/>
    <cellStyle name="Normal 27 5 2 2 2" xfId="13974"/>
    <cellStyle name="Normal 27 5 2 3" xfId="12544"/>
    <cellStyle name="Normal 27 5 2 4" xfId="15854"/>
    <cellStyle name="Normal 27 5 2 5" xfId="8319"/>
    <cellStyle name="Normal 27 5 3" xfId="9748"/>
    <cellStyle name="Normal 27 5 3 2" xfId="13973"/>
    <cellStyle name="Normal 27 5 4" xfId="11626"/>
    <cellStyle name="Normal 27 5 5" xfId="14936"/>
    <cellStyle name="Normal 27 5 6" xfId="6590"/>
    <cellStyle name="Normal 27 6" xfId="1962"/>
    <cellStyle name="Normal 27 6 2" xfId="4640"/>
    <cellStyle name="Normal 27 6 2 2" xfId="9751"/>
    <cellStyle name="Normal 27 6 2 2 2" xfId="13976"/>
    <cellStyle name="Normal 27 6 2 3" xfId="12545"/>
    <cellStyle name="Normal 27 6 2 4" xfId="15855"/>
    <cellStyle name="Normal 27 6 2 5" xfId="8320"/>
    <cellStyle name="Normal 27 6 3" xfId="9750"/>
    <cellStyle name="Normal 27 6 3 2" xfId="13975"/>
    <cellStyle name="Normal 27 6 4" xfId="11627"/>
    <cellStyle name="Normal 27 6 5" xfId="14937"/>
    <cellStyle name="Normal 27 6 6" xfId="6591"/>
    <cellStyle name="Normal 27 7" xfId="1963"/>
    <cellStyle name="Normal 27 7 2" xfId="4641"/>
    <cellStyle name="Normal 27 7 2 2" xfId="9753"/>
    <cellStyle name="Normal 27 7 2 2 2" xfId="13978"/>
    <cellStyle name="Normal 27 7 2 3" xfId="12546"/>
    <cellStyle name="Normal 27 7 2 4" xfId="15856"/>
    <cellStyle name="Normal 27 7 2 5" xfId="8321"/>
    <cellStyle name="Normal 27 7 3" xfId="9752"/>
    <cellStyle name="Normal 27 7 3 2" xfId="13977"/>
    <cellStyle name="Normal 27 7 4" xfId="11628"/>
    <cellStyle name="Normal 27 7 5" xfId="14938"/>
    <cellStyle name="Normal 27 7 6" xfId="6592"/>
    <cellStyle name="Normal 27 8" xfId="1964"/>
    <cellStyle name="Normal 27 8 2" xfId="4642"/>
    <cellStyle name="Normal 27 8 2 2" xfId="9755"/>
    <cellStyle name="Normal 27 8 2 2 2" xfId="13980"/>
    <cellStyle name="Normal 27 8 2 3" xfId="12547"/>
    <cellStyle name="Normal 27 8 2 4" xfId="15857"/>
    <cellStyle name="Normal 27 8 2 5" xfId="8322"/>
    <cellStyle name="Normal 27 8 3" xfId="9754"/>
    <cellStyle name="Normal 27 8 3 2" xfId="13979"/>
    <cellStyle name="Normal 27 8 4" xfId="11629"/>
    <cellStyle name="Normal 27 8 5" xfId="14939"/>
    <cellStyle name="Normal 27 8 6" xfId="6593"/>
    <cellStyle name="Normal 27 9" xfId="1965"/>
    <cellStyle name="Normal 27 9 2" xfId="4643"/>
    <cellStyle name="Normal 27 9 2 2" xfId="9757"/>
    <cellStyle name="Normal 27 9 2 2 2" xfId="13982"/>
    <cellStyle name="Normal 27 9 2 3" xfId="12548"/>
    <cellStyle name="Normal 27 9 2 4" xfId="15858"/>
    <cellStyle name="Normal 27 9 2 5" xfId="8323"/>
    <cellStyle name="Normal 27 9 3" xfId="9756"/>
    <cellStyle name="Normal 27 9 3 2" xfId="13981"/>
    <cellStyle name="Normal 27 9 4" xfId="11630"/>
    <cellStyle name="Normal 27 9 5" xfId="14940"/>
    <cellStyle name="Normal 27 9 6" xfId="6594"/>
    <cellStyle name="Normal 28" xfId="1966"/>
    <cellStyle name="Normal 28 10" xfId="1967"/>
    <cellStyle name="Normal 28 10 2" xfId="4645"/>
    <cellStyle name="Normal 28 10 2 2" xfId="9760"/>
    <cellStyle name="Normal 28 10 2 2 2" xfId="13985"/>
    <cellStyle name="Normal 28 10 2 3" xfId="12550"/>
    <cellStyle name="Normal 28 10 2 4" xfId="15860"/>
    <cellStyle name="Normal 28 10 2 5" xfId="8325"/>
    <cellStyle name="Normal 28 10 3" xfId="9759"/>
    <cellStyle name="Normal 28 10 3 2" xfId="13984"/>
    <cellStyle name="Normal 28 10 4" xfId="11632"/>
    <cellStyle name="Normal 28 10 5" xfId="14942"/>
    <cellStyle name="Normal 28 10 6" xfId="6596"/>
    <cellStyle name="Normal 28 11" xfId="1968"/>
    <cellStyle name="Normal 28 11 2" xfId="4646"/>
    <cellStyle name="Normal 28 11 2 2" xfId="9762"/>
    <cellStyle name="Normal 28 11 2 2 2" xfId="13987"/>
    <cellStyle name="Normal 28 11 2 3" xfId="12551"/>
    <cellStyle name="Normal 28 11 2 4" xfId="15861"/>
    <cellStyle name="Normal 28 11 2 5" xfId="8326"/>
    <cellStyle name="Normal 28 11 3" xfId="9761"/>
    <cellStyle name="Normal 28 11 3 2" xfId="13986"/>
    <cellStyle name="Normal 28 11 4" xfId="11633"/>
    <cellStyle name="Normal 28 11 5" xfId="14943"/>
    <cellStyle name="Normal 28 11 6" xfId="6597"/>
    <cellStyle name="Normal 28 12" xfId="4644"/>
    <cellStyle name="Normal 28 12 2" xfId="9763"/>
    <cellStyle name="Normal 28 12 2 2" xfId="13988"/>
    <cellStyle name="Normal 28 12 3" xfId="12549"/>
    <cellStyle name="Normal 28 12 4" xfId="15859"/>
    <cellStyle name="Normal 28 12 5" xfId="8324"/>
    <cellStyle name="Normal 28 13" xfId="9758"/>
    <cellStyle name="Normal 28 13 2" xfId="13983"/>
    <cellStyle name="Normal 28 14" xfId="11631"/>
    <cellStyle name="Normal 28 15" xfId="14941"/>
    <cellStyle name="Normal 28 16" xfId="6595"/>
    <cellStyle name="Normal 28 2" xfId="1969"/>
    <cellStyle name="Normal 28 2 2" xfId="4647"/>
    <cellStyle name="Normal 28 2 2 2" xfId="9765"/>
    <cellStyle name="Normal 28 2 2 2 2" xfId="13990"/>
    <cellStyle name="Normal 28 2 2 3" xfId="12552"/>
    <cellStyle name="Normal 28 2 2 4" xfId="15862"/>
    <cellStyle name="Normal 28 2 2 5" xfId="8327"/>
    <cellStyle name="Normal 28 2 3" xfId="9764"/>
    <cellStyle name="Normal 28 2 3 2" xfId="13989"/>
    <cellStyle name="Normal 28 2 4" xfId="11634"/>
    <cellStyle name="Normal 28 2 5" xfId="14944"/>
    <cellStyle name="Normal 28 2 6" xfId="6598"/>
    <cellStyle name="Normal 28 3" xfId="1970"/>
    <cellStyle name="Normal 28 3 2" xfId="4648"/>
    <cellStyle name="Normal 28 3 2 2" xfId="9767"/>
    <cellStyle name="Normal 28 3 2 2 2" xfId="13992"/>
    <cellStyle name="Normal 28 3 2 3" xfId="12553"/>
    <cellStyle name="Normal 28 3 2 4" xfId="15863"/>
    <cellStyle name="Normal 28 3 2 5" xfId="8328"/>
    <cellStyle name="Normal 28 3 3" xfId="9766"/>
    <cellStyle name="Normal 28 3 3 2" xfId="13991"/>
    <cellStyle name="Normal 28 3 4" xfId="11635"/>
    <cellStyle name="Normal 28 3 5" xfId="14945"/>
    <cellStyle name="Normal 28 3 6" xfId="6599"/>
    <cellStyle name="Normal 28 4" xfId="1971"/>
    <cellStyle name="Normal 28 4 2" xfId="4649"/>
    <cellStyle name="Normal 28 4 2 2" xfId="9769"/>
    <cellStyle name="Normal 28 4 2 2 2" xfId="13994"/>
    <cellStyle name="Normal 28 4 2 3" xfId="12554"/>
    <cellStyle name="Normal 28 4 2 4" xfId="15864"/>
    <cellStyle name="Normal 28 4 2 5" xfId="8329"/>
    <cellStyle name="Normal 28 4 3" xfId="9768"/>
    <cellStyle name="Normal 28 4 3 2" xfId="13993"/>
    <cellStyle name="Normal 28 4 4" xfId="11636"/>
    <cellStyle name="Normal 28 4 5" xfId="14946"/>
    <cellStyle name="Normal 28 4 6" xfId="6600"/>
    <cellStyle name="Normal 28 5" xfId="1972"/>
    <cellStyle name="Normal 28 5 2" xfId="4650"/>
    <cellStyle name="Normal 28 5 2 2" xfId="9771"/>
    <cellStyle name="Normal 28 5 2 2 2" xfId="13996"/>
    <cellStyle name="Normal 28 5 2 3" xfId="12555"/>
    <cellStyle name="Normal 28 5 2 4" xfId="15865"/>
    <cellStyle name="Normal 28 5 2 5" xfId="8330"/>
    <cellStyle name="Normal 28 5 3" xfId="9770"/>
    <cellStyle name="Normal 28 5 3 2" xfId="13995"/>
    <cellStyle name="Normal 28 5 4" xfId="11637"/>
    <cellStyle name="Normal 28 5 5" xfId="14947"/>
    <cellStyle name="Normal 28 5 6" xfId="6601"/>
    <cellStyle name="Normal 28 6" xfId="1973"/>
    <cellStyle name="Normal 28 6 2" xfId="4651"/>
    <cellStyle name="Normal 28 6 2 2" xfId="9773"/>
    <cellStyle name="Normal 28 6 2 2 2" xfId="13998"/>
    <cellStyle name="Normal 28 6 2 3" xfId="12556"/>
    <cellStyle name="Normal 28 6 2 4" xfId="15866"/>
    <cellStyle name="Normal 28 6 2 5" xfId="8331"/>
    <cellStyle name="Normal 28 6 3" xfId="9772"/>
    <cellStyle name="Normal 28 6 3 2" xfId="13997"/>
    <cellStyle name="Normal 28 6 4" xfId="11638"/>
    <cellStyle name="Normal 28 6 5" xfId="14948"/>
    <cellStyle name="Normal 28 6 6" xfId="6602"/>
    <cellStyle name="Normal 28 7" xfId="1974"/>
    <cellStyle name="Normal 28 7 2" xfId="4652"/>
    <cellStyle name="Normal 28 7 2 2" xfId="9775"/>
    <cellStyle name="Normal 28 7 2 2 2" xfId="14000"/>
    <cellStyle name="Normal 28 7 2 3" xfId="12557"/>
    <cellStyle name="Normal 28 7 2 4" xfId="15867"/>
    <cellStyle name="Normal 28 7 2 5" xfId="8332"/>
    <cellStyle name="Normal 28 7 3" xfId="9774"/>
    <cellStyle name="Normal 28 7 3 2" xfId="13999"/>
    <cellStyle name="Normal 28 7 4" xfId="11639"/>
    <cellStyle name="Normal 28 7 5" xfId="14949"/>
    <cellStyle name="Normal 28 7 6" xfId="6603"/>
    <cellStyle name="Normal 28 8" xfId="1975"/>
    <cellStyle name="Normal 28 8 2" xfId="4653"/>
    <cellStyle name="Normal 28 8 2 2" xfId="9777"/>
    <cellStyle name="Normal 28 8 2 2 2" xfId="14002"/>
    <cellStyle name="Normal 28 8 2 3" xfId="12558"/>
    <cellStyle name="Normal 28 8 2 4" xfId="15868"/>
    <cellStyle name="Normal 28 8 2 5" xfId="8333"/>
    <cellStyle name="Normal 28 8 3" xfId="9776"/>
    <cellStyle name="Normal 28 8 3 2" xfId="14001"/>
    <cellStyle name="Normal 28 8 4" xfId="11640"/>
    <cellStyle name="Normal 28 8 5" xfId="14950"/>
    <cellStyle name="Normal 28 8 6" xfId="6604"/>
    <cellStyle name="Normal 28 9" xfId="1976"/>
    <cellStyle name="Normal 28 9 2" xfId="4654"/>
    <cellStyle name="Normal 28 9 2 2" xfId="9779"/>
    <cellStyle name="Normal 28 9 2 2 2" xfId="14004"/>
    <cellStyle name="Normal 28 9 2 3" xfId="12559"/>
    <cellStyle name="Normal 28 9 2 4" xfId="15869"/>
    <cellStyle name="Normal 28 9 2 5" xfId="8334"/>
    <cellStyle name="Normal 28 9 3" xfId="9778"/>
    <cellStyle name="Normal 28 9 3 2" xfId="14003"/>
    <cellStyle name="Normal 28 9 4" xfId="11641"/>
    <cellStyle name="Normal 28 9 5" xfId="14951"/>
    <cellStyle name="Normal 28 9 6" xfId="6605"/>
    <cellStyle name="Normal 29" xfId="1977"/>
    <cellStyle name="Normal 29 10" xfId="1978"/>
    <cellStyle name="Normal 29 10 2" xfId="4656"/>
    <cellStyle name="Normal 29 10 2 2" xfId="9782"/>
    <cellStyle name="Normal 29 10 2 2 2" xfId="14007"/>
    <cellStyle name="Normal 29 10 2 3" xfId="12561"/>
    <cellStyle name="Normal 29 10 2 4" xfId="15871"/>
    <cellStyle name="Normal 29 10 2 5" xfId="8336"/>
    <cellStyle name="Normal 29 10 3" xfId="9781"/>
    <cellStyle name="Normal 29 10 3 2" xfId="14006"/>
    <cellStyle name="Normal 29 10 4" xfId="11643"/>
    <cellStyle name="Normal 29 10 5" xfId="14953"/>
    <cellStyle name="Normal 29 10 6" xfId="6607"/>
    <cellStyle name="Normal 29 11" xfId="1979"/>
    <cellStyle name="Normal 29 11 2" xfId="4657"/>
    <cellStyle name="Normal 29 11 2 2" xfId="9784"/>
    <cellStyle name="Normal 29 11 2 2 2" xfId="14009"/>
    <cellStyle name="Normal 29 11 2 3" xfId="12562"/>
    <cellStyle name="Normal 29 11 2 4" xfId="15872"/>
    <cellStyle name="Normal 29 11 2 5" xfId="8337"/>
    <cellStyle name="Normal 29 11 3" xfId="9783"/>
    <cellStyle name="Normal 29 11 3 2" xfId="14008"/>
    <cellStyle name="Normal 29 11 4" xfId="11644"/>
    <cellStyle name="Normal 29 11 5" xfId="14954"/>
    <cellStyle name="Normal 29 11 6" xfId="6608"/>
    <cellStyle name="Normal 29 12" xfId="4655"/>
    <cellStyle name="Normal 29 12 2" xfId="9785"/>
    <cellStyle name="Normal 29 12 2 2" xfId="14010"/>
    <cellStyle name="Normal 29 12 3" xfId="12560"/>
    <cellStyle name="Normal 29 12 4" xfId="15870"/>
    <cellStyle name="Normal 29 12 5" xfId="8335"/>
    <cellStyle name="Normal 29 13" xfId="9780"/>
    <cellStyle name="Normal 29 13 2" xfId="14005"/>
    <cellStyle name="Normal 29 14" xfId="11642"/>
    <cellStyle name="Normal 29 15" xfId="14952"/>
    <cellStyle name="Normal 29 16" xfId="6606"/>
    <cellStyle name="Normal 29 2" xfId="1980"/>
    <cellStyle name="Normal 29 2 2" xfId="4658"/>
    <cellStyle name="Normal 29 2 2 2" xfId="9787"/>
    <cellStyle name="Normal 29 2 2 2 2" xfId="14012"/>
    <cellStyle name="Normal 29 2 2 3" xfId="12563"/>
    <cellStyle name="Normal 29 2 2 4" xfId="15873"/>
    <cellStyle name="Normal 29 2 2 5" xfId="8338"/>
    <cellStyle name="Normal 29 2 3" xfId="9786"/>
    <cellStyle name="Normal 29 2 3 2" xfId="14011"/>
    <cellStyle name="Normal 29 2 4" xfId="11645"/>
    <cellStyle name="Normal 29 2 5" xfId="14955"/>
    <cellStyle name="Normal 29 2 6" xfId="6609"/>
    <cellStyle name="Normal 29 3" xfId="1981"/>
    <cellStyle name="Normal 29 3 2" xfId="4659"/>
    <cellStyle name="Normal 29 3 2 2" xfId="9789"/>
    <cellStyle name="Normal 29 3 2 2 2" xfId="14014"/>
    <cellStyle name="Normal 29 3 2 3" xfId="12564"/>
    <cellStyle name="Normal 29 3 2 4" xfId="15874"/>
    <cellStyle name="Normal 29 3 2 5" xfId="8339"/>
    <cellStyle name="Normal 29 3 3" xfId="9788"/>
    <cellStyle name="Normal 29 3 3 2" xfId="14013"/>
    <cellStyle name="Normal 29 3 4" xfId="11646"/>
    <cellStyle name="Normal 29 3 5" xfId="14956"/>
    <cellStyle name="Normal 29 3 6" xfId="6610"/>
    <cellStyle name="Normal 29 4" xfId="1982"/>
    <cellStyle name="Normal 29 4 2" xfId="4660"/>
    <cellStyle name="Normal 29 4 2 2" xfId="9791"/>
    <cellStyle name="Normal 29 4 2 2 2" xfId="14016"/>
    <cellStyle name="Normal 29 4 2 3" xfId="12565"/>
    <cellStyle name="Normal 29 4 2 4" xfId="15875"/>
    <cellStyle name="Normal 29 4 2 5" xfId="8340"/>
    <cellStyle name="Normal 29 4 3" xfId="9790"/>
    <cellStyle name="Normal 29 4 3 2" xfId="14015"/>
    <cellStyle name="Normal 29 4 4" xfId="11647"/>
    <cellStyle name="Normal 29 4 5" xfId="14957"/>
    <cellStyle name="Normal 29 4 6" xfId="6611"/>
    <cellStyle name="Normal 29 5" xfId="1983"/>
    <cellStyle name="Normal 29 5 2" xfId="4661"/>
    <cellStyle name="Normal 29 5 2 2" xfId="9793"/>
    <cellStyle name="Normal 29 5 2 2 2" xfId="14018"/>
    <cellStyle name="Normal 29 5 2 3" xfId="12566"/>
    <cellStyle name="Normal 29 5 2 4" xfId="15876"/>
    <cellStyle name="Normal 29 5 2 5" xfId="8341"/>
    <cellStyle name="Normal 29 5 3" xfId="9792"/>
    <cellStyle name="Normal 29 5 3 2" xfId="14017"/>
    <cellStyle name="Normal 29 5 4" xfId="11648"/>
    <cellStyle name="Normal 29 5 5" xfId="14958"/>
    <cellStyle name="Normal 29 5 6" xfId="6612"/>
    <cellStyle name="Normal 29 6" xfId="1984"/>
    <cellStyle name="Normal 29 6 2" xfId="4662"/>
    <cellStyle name="Normal 29 6 2 2" xfId="9795"/>
    <cellStyle name="Normal 29 6 2 2 2" xfId="14020"/>
    <cellStyle name="Normal 29 6 2 3" xfId="12567"/>
    <cellStyle name="Normal 29 6 2 4" xfId="15877"/>
    <cellStyle name="Normal 29 6 2 5" xfId="8342"/>
    <cellStyle name="Normal 29 6 3" xfId="9794"/>
    <cellStyle name="Normal 29 6 3 2" xfId="14019"/>
    <cellStyle name="Normal 29 6 4" xfId="11649"/>
    <cellStyle name="Normal 29 6 5" xfId="14959"/>
    <cellStyle name="Normal 29 6 6" xfId="6613"/>
    <cellStyle name="Normal 29 7" xfId="1985"/>
    <cellStyle name="Normal 29 7 2" xfId="4663"/>
    <cellStyle name="Normal 29 7 2 2" xfId="9797"/>
    <cellStyle name="Normal 29 7 2 2 2" xfId="14022"/>
    <cellStyle name="Normal 29 7 2 3" xfId="12568"/>
    <cellStyle name="Normal 29 7 2 4" xfId="15878"/>
    <cellStyle name="Normal 29 7 2 5" xfId="8343"/>
    <cellStyle name="Normal 29 7 3" xfId="9796"/>
    <cellStyle name="Normal 29 7 3 2" xfId="14021"/>
    <cellStyle name="Normal 29 7 4" xfId="11650"/>
    <cellStyle name="Normal 29 7 5" xfId="14960"/>
    <cellStyle name="Normal 29 7 6" xfId="6614"/>
    <cellStyle name="Normal 29 8" xfId="1986"/>
    <cellStyle name="Normal 29 8 2" xfId="4664"/>
    <cellStyle name="Normal 29 8 2 2" xfId="9799"/>
    <cellStyle name="Normal 29 8 2 2 2" xfId="14024"/>
    <cellStyle name="Normal 29 8 2 3" xfId="12569"/>
    <cellStyle name="Normal 29 8 2 4" xfId="15879"/>
    <cellStyle name="Normal 29 8 2 5" xfId="8344"/>
    <cellStyle name="Normal 29 8 3" xfId="9798"/>
    <cellStyle name="Normal 29 8 3 2" xfId="14023"/>
    <cellStyle name="Normal 29 8 4" xfId="11651"/>
    <cellStyle name="Normal 29 8 5" xfId="14961"/>
    <cellStyle name="Normal 29 8 6" xfId="6615"/>
    <cellStyle name="Normal 29 9" xfId="1987"/>
    <cellStyle name="Normal 29 9 2" xfId="4665"/>
    <cellStyle name="Normal 29 9 2 2" xfId="9801"/>
    <cellStyle name="Normal 29 9 2 2 2" xfId="14026"/>
    <cellStyle name="Normal 29 9 2 3" xfId="12570"/>
    <cellStyle name="Normal 29 9 2 4" xfId="15880"/>
    <cellStyle name="Normal 29 9 2 5" xfId="8345"/>
    <cellStyle name="Normal 29 9 3" xfId="9800"/>
    <cellStyle name="Normal 29 9 3 2" xfId="14025"/>
    <cellStyle name="Normal 29 9 4" xfId="11652"/>
    <cellStyle name="Normal 29 9 5" xfId="14962"/>
    <cellStyle name="Normal 29 9 6" xfId="6616"/>
    <cellStyle name="Normal 3" xfId="1988"/>
    <cellStyle name="Normal 3 2" xfId="6617"/>
    <cellStyle name="Normal 3 2 2" xfId="16266"/>
    <cellStyle name="Normal 3 2 3" xfId="16325"/>
    <cellStyle name="Normal 30" xfId="1989"/>
    <cellStyle name="Normal 30 2" xfId="6618"/>
    <cellStyle name="Normal 31" xfId="1990"/>
    <cellStyle name="Normal 31 10" xfId="1991"/>
    <cellStyle name="Normal 31 10 2" xfId="4667"/>
    <cellStyle name="Normal 31 10 2 2" xfId="9804"/>
    <cellStyle name="Normal 31 10 2 2 2" xfId="14029"/>
    <cellStyle name="Normal 31 10 2 3" xfId="12572"/>
    <cellStyle name="Normal 31 10 2 4" xfId="15882"/>
    <cellStyle name="Normal 31 10 2 5" xfId="8347"/>
    <cellStyle name="Normal 31 10 3" xfId="9803"/>
    <cellStyle name="Normal 31 10 3 2" xfId="14028"/>
    <cellStyle name="Normal 31 10 4" xfId="11654"/>
    <cellStyle name="Normal 31 10 5" xfId="14964"/>
    <cellStyle name="Normal 31 10 6" xfId="6620"/>
    <cellStyle name="Normal 31 11" xfId="1992"/>
    <cellStyle name="Normal 31 11 2" xfId="4668"/>
    <cellStyle name="Normal 31 11 2 2" xfId="9806"/>
    <cellStyle name="Normal 31 11 2 2 2" xfId="14031"/>
    <cellStyle name="Normal 31 11 2 3" xfId="12573"/>
    <cellStyle name="Normal 31 11 2 4" xfId="15883"/>
    <cellStyle name="Normal 31 11 2 5" xfId="8348"/>
    <cellStyle name="Normal 31 11 3" xfId="9805"/>
    <cellStyle name="Normal 31 11 3 2" xfId="14030"/>
    <cellStyle name="Normal 31 11 4" xfId="11655"/>
    <cellStyle name="Normal 31 11 5" xfId="14965"/>
    <cellStyle name="Normal 31 11 6" xfId="6621"/>
    <cellStyle name="Normal 31 12" xfId="4666"/>
    <cellStyle name="Normal 31 12 2" xfId="9807"/>
    <cellStyle name="Normal 31 12 2 2" xfId="14032"/>
    <cellStyle name="Normal 31 12 3" xfId="12571"/>
    <cellStyle name="Normal 31 12 4" xfId="15881"/>
    <cellStyle name="Normal 31 12 5" xfId="8346"/>
    <cellStyle name="Normal 31 13" xfId="9802"/>
    <cellStyle name="Normal 31 13 2" xfId="14027"/>
    <cellStyle name="Normal 31 14" xfId="11653"/>
    <cellStyle name="Normal 31 15" xfId="14963"/>
    <cellStyle name="Normal 31 16" xfId="6619"/>
    <cellStyle name="Normal 31 2" xfId="1993"/>
    <cellStyle name="Normal 31 2 2" xfId="4669"/>
    <cellStyle name="Normal 31 2 2 2" xfId="9809"/>
    <cellStyle name="Normal 31 2 2 2 2" xfId="14034"/>
    <cellStyle name="Normal 31 2 2 3" xfId="12574"/>
    <cellStyle name="Normal 31 2 2 4" xfId="15884"/>
    <cellStyle name="Normal 31 2 2 5" xfId="8349"/>
    <cellStyle name="Normal 31 2 3" xfId="9808"/>
    <cellStyle name="Normal 31 2 3 2" xfId="14033"/>
    <cellStyle name="Normal 31 2 4" xfId="11656"/>
    <cellStyle name="Normal 31 2 5" xfId="14966"/>
    <cellStyle name="Normal 31 2 6" xfId="6622"/>
    <cellStyle name="Normal 31 3" xfId="1994"/>
    <cellStyle name="Normal 31 3 2" xfId="4670"/>
    <cellStyle name="Normal 31 3 2 2" xfId="9811"/>
    <cellStyle name="Normal 31 3 2 2 2" xfId="14036"/>
    <cellStyle name="Normal 31 3 2 3" xfId="12575"/>
    <cellStyle name="Normal 31 3 2 4" xfId="15885"/>
    <cellStyle name="Normal 31 3 2 5" xfId="8350"/>
    <cellStyle name="Normal 31 3 3" xfId="9810"/>
    <cellStyle name="Normal 31 3 3 2" xfId="14035"/>
    <cellStyle name="Normal 31 3 4" xfId="11657"/>
    <cellStyle name="Normal 31 3 5" xfId="14967"/>
    <cellStyle name="Normal 31 3 6" xfId="6623"/>
    <cellStyle name="Normal 31 4" xfId="1995"/>
    <cellStyle name="Normal 31 4 2" xfId="4671"/>
    <cellStyle name="Normal 31 4 2 2" xfId="9813"/>
    <cellStyle name="Normal 31 4 2 2 2" xfId="14038"/>
    <cellStyle name="Normal 31 4 2 3" xfId="12576"/>
    <cellStyle name="Normal 31 4 2 4" xfId="15886"/>
    <cellStyle name="Normal 31 4 2 5" xfId="8351"/>
    <cellStyle name="Normal 31 4 3" xfId="9812"/>
    <cellStyle name="Normal 31 4 3 2" xfId="14037"/>
    <cellStyle name="Normal 31 4 4" xfId="11658"/>
    <cellStyle name="Normal 31 4 5" xfId="14968"/>
    <cellStyle name="Normal 31 4 6" xfId="6624"/>
    <cellStyle name="Normal 31 5" xfId="1996"/>
    <cellStyle name="Normal 31 5 2" xfId="4672"/>
    <cellStyle name="Normal 31 5 2 2" xfId="9815"/>
    <cellStyle name="Normal 31 5 2 2 2" xfId="14040"/>
    <cellStyle name="Normal 31 5 2 3" xfId="12577"/>
    <cellStyle name="Normal 31 5 2 4" xfId="15887"/>
    <cellStyle name="Normal 31 5 2 5" xfId="8352"/>
    <cellStyle name="Normal 31 5 3" xfId="9814"/>
    <cellStyle name="Normal 31 5 3 2" xfId="14039"/>
    <cellStyle name="Normal 31 5 4" xfId="11659"/>
    <cellStyle name="Normal 31 5 5" xfId="14969"/>
    <cellStyle name="Normal 31 5 6" xfId="6625"/>
    <cellStyle name="Normal 31 6" xfId="1997"/>
    <cellStyle name="Normal 31 6 2" xfId="4673"/>
    <cellStyle name="Normal 31 6 2 2" xfId="9817"/>
    <cellStyle name="Normal 31 6 2 2 2" xfId="14042"/>
    <cellStyle name="Normal 31 6 2 3" xfId="12578"/>
    <cellStyle name="Normal 31 6 2 4" xfId="15888"/>
    <cellStyle name="Normal 31 6 2 5" xfId="8353"/>
    <cellStyle name="Normal 31 6 3" xfId="9816"/>
    <cellStyle name="Normal 31 6 3 2" xfId="14041"/>
    <cellStyle name="Normal 31 6 4" xfId="11660"/>
    <cellStyle name="Normal 31 6 5" xfId="14970"/>
    <cellStyle name="Normal 31 6 6" xfId="6626"/>
    <cellStyle name="Normal 31 7" xfId="1998"/>
    <cellStyle name="Normal 31 7 2" xfId="4674"/>
    <cellStyle name="Normal 31 7 2 2" xfId="9819"/>
    <cellStyle name="Normal 31 7 2 2 2" xfId="14044"/>
    <cellStyle name="Normal 31 7 2 3" xfId="12579"/>
    <cellStyle name="Normal 31 7 2 4" xfId="15889"/>
    <cellStyle name="Normal 31 7 2 5" xfId="8354"/>
    <cellStyle name="Normal 31 7 3" xfId="9818"/>
    <cellStyle name="Normal 31 7 3 2" xfId="14043"/>
    <cellStyle name="Normal 31 7 4" xfId="11661"/>
    <cellStyle name="Normal 31 7 5" xfId="14971"/>
    <cellStyle name="Normal 31 7 6" xfId="6627"/>
    <cellStyle name="Normal 31 8" xfId="1999"/>
    <cellStyle name="Normal 31 8 2" xfId="4675"/>
    <cellStyle name="Normal 31 8 2 2" xfId="9821"/>
    <cellStyle name="Normal 31 8 2 2 2" xfId="14046"/>
    <cellStyle name="Normal 31 8 2 3" xfId="12580"/>
    <cellStyle name="Normal 31 8 2 4" xfId="15890"/>
    <cellStyle name="Normal 31 8 2 5" xfId="8355"/>
    <cellStyle name="Normal 31 8 3" xfId="9820"/>
    <cellStyle name="Normal 31 8 3 2" xfId="14045"/>
    <cellStyle name="Normal 31 8 4" xfId="11662"/>
    <cellStyle name="Normal 31 8 5" xfId="14972"/>
    <cellStyle name="Normal 31 8 6" xfId="6628"/>
    <cellStyle name="Normal 31 9" xfId="2000"/>
    <cellStyle name="Normal 31 9 2" xfId="4676"/>
    <cellStyle name="Normal 31 9 2 2" xfId="9823"/>
    <cellStyle name="Normal 31 9 2 2 2" xfId="14048"/>
    <cellStyle name="Normal 31 9 2 3" xfId="12581"/>
    <cellStyle name="Normal 31 9 2 4" xfId="15891"/>
    <cellStyle name="Normal 31 9 2 5" xfId="8356"/>
    <cellStyle name="Normal 31 9 3" xfId="9822"/>
    <cellStyle name="Normal 31 9 3 2" xfId="14047"/>
    <cellStyle name="Normal 31 9 4" xfId="11663"/>
    <cellStyle name="Normal 31 9 5" xfId="14973"/>
    <cellStyle name="Normal 31 9 6" xfId="6629"/>
    <cellStyle name="Normal 32" xfId="2001"/>
    <cellStyle name="Normal 32 10" xfId="2002"/>
    <cellStyle name="Normal 32 10 2" xfId="4678"/>
    <cellStyle name="Normal 32 10 2 2" xfId="9826"/>
    <cellStyle name="Normal 32 10 2 2 2" xfId="14051"/>
    <cellStyle name="Normal 32 10 2 3" xfId="12583"/>
    <cellStyle name="Normal 32 10 2 4" xfId="15893"/>
    <cellStyle name="Normal 32 10 2 5" xfId="8358"/>
    <cellStyle name="Normal 32 10 3" xfId="9825"/>
    <cellStyle name="Normal 32 10 3 2" xfId="14050"/>
    <cellStyle name="Normal 32 10 4" xfId="11665"/>
    <cellStyle name="Normal 32 10 5" xfId="14975"/>
    <cellStyle name="Normal 32 10 6" xfId="6631"/>
    <cellStyle name="Normal 32 11" xfId="2003"/>
    <cellStyle name="Normal 32 11 2" xfId="4679"/>
    <cellStyle name="Normal 32 11 2 2" xfId="9828"/>
    <cellStyle name="Normal 32 11 2 2 2" xfId="14053"/>
    <cellStyle name="Normal 32 11 2 3" xfId="12584"/>
    <cellStyle name="Normal 32 11 2 4" xfId="15894"/>
    <cellStyle name="Normal 32 11 2 5" xfId="8359"/>
    <cellStyle name="Normal 32 11 3" xfId="9827"/>
    <cellStyle name="Normal 32 11 3 2" xfId="14052"/>
    <cellStyle name="Normal 32 11 4" xfId="11666"/>
    <cellStyle name="Normal 32 11 5" xfId="14976"/>
    <cellStyle name="Normal 32 11 6" xfId="6632"/>
    <cellStyle name="Normal 32 12" xfId="4677"/>
    <cellStyle name="Normal 32 12 2" xfId="9829"/>
    <cellStyle name="Normal 32 12 2 2" xfId="14054"/>
    <cellStyle name="Normal 32 12 3" xfId="12582"/>
    <cellStyle name="Normal 32 12 4" xfId="15892"/>
    <cellStyle name="Normal 32 12 5" xfId="8357"/>
    <cellStyle name="Normal 32 13" xfId="9824"/>
    <cellStyle name="Normal 32 13 2" xfId="14049"/>
    <cellStyle name="Normal 32 14" xfId="11664"/>
    <cellStyle name="Normal 32 15" xfId="14974"/>
    <cellStyle name="Normal 32 16" xfId="6630"/>
    <cellStyle name="Normal 32 2" xfId="2004"/>
    <cellStyle name="Normal 32 2 2" xfId="4680"/>
    <cellStyle name="Normal 32 2 2 2" xfId="9831"/>
    <cellStyle name="Normal 32 2 2 2 2" xfId="14056"/>
    <cellStyle name="Normal 32 2 2 3" xfId="12585"/>
    <cellStyle name="Normal 32 2 2 4" xfId="15895"/>
    <cellStyle name="Normal 32 2 2 5" xfId="8360"/>
    <cellStyle name="Normal 32 2 3" xfId="9830"/>
    <cellStyle name="Normal 32 2 3 2" xfId="14055"/>
    <cellStyle name="Normal 32 2 4" xfId="11667"/>
    <cellStyle name="Normal 32 2 5" xfId="14977"/>
    <cellStyle name="Normal 32 2 6" xfId="6633"/>
    <cellStyle name="Normal 32 3" xfId="2005"/>
    <cellStyle name="Normal 32 3 2" xfId="4681"/>
    <cellStyle name="Normal 32 3 2 2" xfId="9833"/>
    <cellStyle name="Normal 32 3 2 2 2" xfId="14058"/>
    <cellStyle name="Normal 32 3 2 3" xfId="12586"/>
    <cellStyle name="Normal 32 3 2 4" xfId="15896"/>
    <cellStyle name="Normal 32 3 2 5" xfId="8361"/>
    <cellStyle name="Normal 32 3 3" xfId="9832"/>
    <cellStyle name="Normal 32 3 3 2" xfId="14057"/>
    <cellStyle name="Normal 32 3 4" xfId="11668"/>
    <cellStyle name="Normal 32 3 5" xfId="14978"/>
    <cellStyle name="Normal 32 3 6" xfId="6634"/>
    <cellStyle name="Normal 32 4" xfId="2006"/>
    <cellStyle name="Normal 32 4 2" xfId="4682"/>
    <cellStyle name="Normal 32 4 2 2" xfId="9835"/>
    <cellStyle name="Normal 32 4 2 2 2" xfId="14060"/>
    <cellStyle name="Normal 32 4 2 3" xfId="12587"/>
    <cellStyle name="Normal 32 4 2 4" xfId="15897"/>
    <cellStyle name="Normal 32 4 2 5" xfId="8362"/>
    <cellStyle name="Normal 32 4 3" xfId="9834"/>
    <cellStyle name="Normal 32 4 3 2" xfId="14059"/>
    <cellStyle name="Normal 32 4 4" xfId="11669"/>
    <cellStyle name="Normal 32 4 5" xfId="14979"/>
    <cellStyle name="Normal 32 4 6" xfId="6635"/>
    <cellStyle name="Normal 32 5" xfId="2007"/>
    <cellStyle name="Normal 32 5 2" xfId="4683"/>
    <cellStyle name="Normal 32 5 2 2" xfId="9837"/>
    <cellStyle name="Normal 32 5 2 2 2" xfId="14062"/>
    <cellStyle name="Normal 32 5 2 3" xfId="12588"/>
    <cellStyle name="Normal 32 5 2 4" xfId="15898"/>
    <cellStyle name="Normal 32 5 2 5" xfId="8363"/>
    <cellStyle name="Normal 32 5 3" xfId="9836"/>
    <cellStyle name="Normal 32 5 3 2" xfId="14061"/>
    <cellStyle name="Normal 32 5 4" xfId="11670"/>
    <cellStyle name="Normal 32 5 5" xfId="14980"/>
    <cellStyle name="Normal 32 5 6" xfId="6636"/>
    <cellStyle name="Normal 32 6" xfId="2008"/>
    <cellStyle name="Normal 32 6 2" xfId="4684"/>
    <cellStyle name="Normal 32 6 2 2" xfId="9839"/>
    <cellStyle name="Normal 32 6 2 2 2" xfId="14064"/>
    <cellStyle name="Normal 32 6 2 3" xfId="12589"/>
    <cellStyle name="Normal 32 6 2 4" xfId="15899"/>
    <cellStyle name="Normal 32 6 2 5" xfId="8364"/>
    <cellStyle name="Normal 32 6 3" xfId="9838"/>
    <cellStyle name="Normal 32 6 3 2" xfId="14063"/>
    <cellStyle name="Normal 32 6 4" xfId="11671"/>
    <cellStyle name="Normal 32 6 5" xfId="14981"/>
    <cellStyle name="Normal 32 6 6" xfId="6637"/>
    <cellStyle name="Normal 32 7" xfId="2009"/>
    <cellStyle name="Normal 32 7 2" xfId="4685"/>
    <cellStyle name="Normal 32 7 2 2" xfId="9841"/>
    <cellStyle name="Normal 32 7 2 2 2" xfId="14066"/>
    <cellStyle name="Normal 32 7 2 3" xfId="12590"/>
    <cellStyle name="Normal 32 7 2 4" xfId="15900"/>
    <cellStyle name="Normal 32 7 2 5" xfId="8365"/>
    <cellStyle name="Normal 32 7 3" xfId="9840"/>
    <cellStyle name="Normal 32 7 3 2" xfId="14065"/>
    <cellStyle name="Normal 32 7 4" xfId="11672"/>
    <cellStyle name="Normal 32 7 5" xfId="14982"/>
    <cellStyle name="Normal 32 7 6" xfId="6638"/>
    <cellStyle name="Normal 32 8" xfId="2010"/>
    <cellStyle name="Normal 32 8 2" xfId="4686"/>
    <cellStyle name="Normal 32 8 2 2" xfId="9843"/>
    <cellStyle name="Normal 32 8 2 2 2" xfId="14068"/>
    <cellStyle name="Normal 32 8 2 3" xfId="12591"/>
    <cellStyle name="Normal 32 8 2 4" xfId="15901"/>
    <cellStyle name="Normal 32 8 2 5" xfId="8366"/>
    <cellStyle name="Normal 32 8 3" xfId="9842"/>
    <cellStyle name="Normal 32 8 3 2" xfId="14067"/>
    <cellStyle name="Normal 32 8 4" xfId="11673"/>
    <cellStyle name="Normal 32 8 5" xfId="14983"/>
    <cellStyle name="Normal 32 8 6" xfId="6639"/>
    <cellStyle name="Normal 32 9" xfId="2011"/>
    <cellStyle name="Normal 32 9 2" xfId="4687"/>
    <cellStyle name="Normal 32 9 2 2" xfId="9845"/>
    <cellStyle name="Normal 32 9 2 2 2" xfId="14070"/>
    <cellStyle name="Normal 32 9 2 3" xfId="12592"/>
    <cellStyle name="Normal 32 9 2 4" xfId="15902"/>
    <cellStyle name="Normal 32 9 2 5" xfId="8367"/>
    <cellStyle name="Normal 32 9 3" xfId="9844"/>
    <cellStyle name="Normal 32 9 3 2" xfId="14069"/>
    <cellStyle name="Normal 32 9 4" xfId="11674"/>
    <cellStyle name="Normal 32 9 5" xfId="14984"/>
    <cellStyle name="Normal 32 9 6" xfId="6640"/>
    <cellStyle name="Normal 33" xfId="2012"/>
    <cellStyle name="Normal 33 10" xfId="2013"/>
    <cellStyle name="Normal 33 10 2" xfId="4689"/>
    <cellStyle name="Normal 33 10 2 2" xfId="9848"/>
    <cellStyle name="Normal 33 10 2 2 2" xfId="14073"/>
    <cellStyle name="Normal 33 10 2 3" xfId="12594"/>
    <cellStyle name="Normal 33 10 2 4" xfId="15904"/>
    <cellStyle name="Normal 33 10 2 5" xfId="8369"/>
    <cellStyle name="Normal 33 10 3" xfId="9847"/>
    <cellStyle name="Normal 33 10 3 2" xfId="14072"/>
    <cellStyle name="Normal 33 10 4" xfId="11676"/>
    <cellStyle name="Normal 33 10 5" xfId="14986"/>
    <cellStyle name="Normal 33 10 6" xfId="6642"/>
    <cellStyle name="Normal 33 11" xfId="2014"/>
    <cellStyle name="Normal 33 11 2" xfId="4690"/>
    <cellStyle name="Normal 33 11 2 2" xfId="9850"/>
    <cellStyle name="Normal 33 11 2 2 2" xfId="14075"/>
    <cellStyle name="Normal 33 11 2 3" xfId="12595"/>
    <cellStyle name="Normal 33 11 2 4" xfId="15905"/>
    <cellStyle name="Normal 33 11 2 5" xfId="8370"/>
    <cellStyle name="Normal 33 11 3" xfId="9849"/>
    <cellStyle name="Normal 33 11 3 2" xfId="14074"/>
    <cellStyle name="Normal 33 11 4" xfId="11677"/>
    <cellStyle name="Normal 33 11 5" xfId="14987"/>
    <cellStyle name="Normal 33 11 6" xfId="6643"/>
    <cellStyle name="Normal 33 12" xfId="4688"/>
    <cellStyle name="Normal 33 12 2" xfId="9851"/>
    <cellStyle name="Normal 33 12 2 2" xfId="14076"/>
    <cellStyle name="Normal 33 12 3" xfId="12593"/>
    <cellStyle name="Normal 33 12 4" xfId="15903"/>
    <cellStyle name="Normal 33 12 5" xfId="8368"/>
    <cellStyle name="Normal 33 13" xfId="9846"/>
    <cellStyle name="Normal 33 13 2" xfId="14071"/>
    <cellStyle name="Normal 33 14" xfId="11675"/>
    <cellStyle name="Normal 33 15" xfId="14985"/>
    <cellStyle name="Normal 33 16" xfId="6641"/>
    <cellStyle name="Normal 33 2" xfId="2015"/>
    <cellStyle name="Normal 33 2 2" xfId="4691"/>
    <cellStyle name="Normal 33 2 2 2" xfId="9853"/>
    <cellStyle name="Normal 33 2 2 2 2" xfId="14078"/>
    <cellStyle name="Normal 33 2 2 3" xfId="12596"/>
    <cellStyle name="Normal 33 2 2 4" xfId="15906"/>
    <cellStyle name="Normal 33 2 2 5" xfId="8371"/>
    <cellStyle name="Normal 33 2 3" xfId="9852"/>
    <cellStyle name="Normal 33 2 3 2" xfId="14077"/>
    <cellStyle name="Normal 33 2 4" xfId="11678"/>
    <cellStyle name="Normal 33 2 5" xfId="14988"/>
    <cellStyle name="Normal 33 2 6" xfId="6644"/>
    <cellStyle name="Normal 33 3" xfId="2016"/>
    <cellStyle name="Normal 33 3 2" xfId="4692"/>
    <cellStyle name="Normal 33 3 2 2" xfId="9855"/>
    <cellStyle name="Normal 33 3 2 2 2" xfId="14080"/>
    <cellStyle name="Normal 33 3 2 3" xfId="12597"/>
    <cellStyle name="Normal 33 3 2 4" xfId="15907"/>
    <cellStyle name="Normal 33 3 2 5" xfId="8372"/>
    <cellStyle name="Normal 33 3 3" xfId="9854"/>
    <cellStyle name="Normal 33 3 3 2" xfId="14079"/>
    <cellStyle name="Normal 33 3 4" xfId="11679"/>
    <cellStyle name="Normal 33 3 5" xfId="14989"/>
    <cellStyle name="Normal 33 3 6" xfId="6645"/>
    <cellStyle name="Normal 33 4" xfId="2017"/>
    <cellStyle name="Normal 33 4 2" xfId="4693"/>
    <cellStyle name="Normal 33 4 2 2" xfId="9857"/>
    <cellStyle name="Normal 33 4 2 2 2" xfId="14082"/>
    <cellStyle name="Normal 33 4 2 3" xfId="12598"/>
    <cellStyle name="Normal 33 4 2 4" xfId="15908"/>
    <cellStyle name="Normal 33 4 2 5" xfId="8373"/>
    <cellStyle name="Normal 33 4 3" xfId="9856"/>
    <cellStyle name="Normal 33 4 3 2" xfId="14081"/>
    <cellStyle name="Normal 33 4 4" xfId="11680"/>
    <cellStyle name="Normal 33 4 5" xfId="14990"/>
    <cellStyle name="Normal 33 4 6" xfId="6646"/>
    <cellStyle name="Normal 33 5" xfId="2018"/>
    <cellStyle name="Normal 33 5 2" xfId="4694"/>
    <cellStyle name="Normal 33 5 2 2" xfId="9859"/>
    <cellStyle name="Normal 33 5 2 2 2" xfId="14084"/>
    <cellStyle name="Normal 33 5 2 3" xfId="12599"/>
    <cellStyle name="Normal 33 5 2 4" xfId="15909"/>
    <cellStyle name="Normal 33 5 2 5" xfId="8374"/>
    <cellStyle name="Normal 33 5 3" xfId="9858"/>
    <cellStyle name="Normal 33 5 3 2" xfId="14083"/>
    <cellStyle name="Normal 33 5 4" xfId="11681"/>
    <cellStyle name="Normal 33 5 5" xfId="14991"/>
    <cellStyle name="Normal 33 5 6" xfId="6647"/>
    <cellStyle name="Normal 33 6" xfId="2019"/>
    <cellStyle name="Normal 33 6 2" xfId="4695"/>
    <cellStyle name="Normal 33 6 2 2" xfId="9861"/>
    <cellStyle name="Normal 33 6 2 2 2" xfId="14086"/>
    <cellStyle name="Normal 33 6 2 3" xfId="12600"/>
    <cellStyle name="Normal 33 6 2 4" xfId="15910"/>
    <cellStyle name="Normal 33 6 2 5" xfId="8375"/>
    <cellStyle name="Normal 33 6 3" xfId="9860"/>
    <cellStyle name="Normal 33 6 3 2" xfId="14085"/>
    <cellStyle name="Normal 33 6 4" xfId="11682"/>
    <cellStyle name="Normal 33 6 5" xfId="14992"/>
    <cellStyle name="Normal 33 6 6" xfId="6648"/>
    <cellStyle name="Normal 33 7" xfId="2020"/>
    <cellStyle name="Normal 33 7 2" xfId="4696"/>
    <cellStyle name="Normal 33 7 2 2" xfId="9863"/>
    <cellStyle name="Normal 33 7 2 2 2" xfId="14088"/>
    <cellStyle name="Normal 33 7 2 3" xfId="12601"/>
    <cellStyle name="Normal 33 7 2 4" xfId="15911"/>
    <cellStyle name="Normal 33 7 2 5" xfId="8376"/>
    <cellStyle name="Normal 33 7 3" xfId="9862"/>
    <cellStyle name="Normal 33 7 3 2" xfId="14087"/>
    <cellStyle name="Normal 33 7 4" xfId="11683"/>
    <cellStyle name="Normal 33 7 5" xfId="14993"/>
    <cellStyle name="Normal 33 7 6" xfId="6649"/>
    <cellStyle name="Normal 33 8" xfId="2021"/>
    <cellStyle name="Normal 33 8 2" xfId="4697"/>
    <cellStyle name="Normal 33 8 2 2" xfId="9865"/>
    <cellStyle name="Normal 33 8 2 2 2" xfId="14090"/>
    <cellStyle name="Normal 33 8 2 3" xfId="12602"/>
    <cellStyle name="Normal 33 8 2 4" xfId="15912"/>
    <cellStyle name="Normal 33 8 2 5" xfId="8377"/>
    <cellStyle name="Normal 33 8 3" xfId="9864"/>
    <cellStyle name="Normal 33 8 3 2" xfId="14089"/>
    <cellStyle name="Normal 33 8 4" xfId="11684"/>
    <cellStyle name="Normal 33 8 5" xfId="14994"/>
    <cellStyle name="Normal 33 8 6" xfId="6650"/>
    <cellStyle name="Normal 33 9" xfId="2022"/>
    <cellStyle name="Normal 33 9 2" xfId="4698"/>
    <cellStyle name="Normal 33 9 2 2" xfId="9867"/>
    <cellStyle name="Normal 33 9 2 2 2" xfId="14092"/>
    <cellStyle name="Normal 33 9 2 3" xfId="12603"/>
    <cellStyle name="Normal 33 9 2 4" xfId="15913"/>
    <cellStyle name="Normal 33 9 2 5" xfId="8378"/>
    <cellStyle name="Normal 33 9 3" xfId="9866"/>
    <cellStyle name="Normal 33 9 3 2" xfId="14091"/>
    <cellStyle name="Normal 33 9 4" xfId="11685"/>
    <cellStyle name="Normal 33 9 5" xfId="14995"/>
    <cellStyle name="Normal 33 9 6" xfId="6651"/>
    <cellStyle name="Normal 34" xfId="2023"/>
    <cellStyle name="Normal 34 2" xfId="6652"/>
    <cellStyle name="Normal 35" xfId="2024"/>
    <cellStyle name="Normal 35 10" xfId="2025"/>
    <cellStyle name="Normal 35 10 2" xfId="4700"/>
    <cellStyle name="Normal 35 10 2 2" xfId="9870"/>
    <cellStyle name="Normal 35 10 2 2 2" xfId="14095"/>
    <cellStyle name="Normal 35 10 2 3" xfId="12605"/>
    <cellStyle name="Normal 35 10 2 4" xfId="15915"/>
    <cellStyle name="Normal 35 10 2 5" xfId="8380"/>
    <cellStyle name="Normal 35 10 3" xfId="9869"/>
    <cellStyle name="Normal 35 10 3 2" xfId="14094"/>
    <cellStyle name="Normal 35 10 4" xfId="11687"/>
    <cellStyle name="Normal 35 10 5" xfId="14997"/>
    <cellStyle name="Normal 35 10 6" xfId="6654"/>
    <cellStyle name="Normal 35 11" xfId="2026"/>
    <cellStyle name="Normal 35 11 2" xfId="4701"/>
    <cellStyle name="Normal 35 11 2 2" xfId="9872"/>
    <cellStyle name="Normal 35 11 2 2 2" xfId="14097"/>
    <cellStyle name="Normal 35 11 2 3" xfId="12606"/>
    <cellStyle name="Normal 35 11 2 4" xfId="15916"/>
    <cellStyle name="Normal 35 11 2 5" xfId="8381"/>
    <cellStyle name="Normal 35 11 3" xfId="9871"/>
    <cellStyle name="Normal 35 11 3 2" xfId="14096"/>
    <cellStyle name="Normal 35 11 4" xfId="11688"/>
    <cellStyle name="Normal 35 11 5" xfId="14998"/>
    <cellStyle name="Normal 35 11 6" xfId="6655"/>
    <cellStyle name="Normal 35 12" xfId="4699"/>
    <cellStyle name="Normal 35 12 2" xfId="9873"/>
    <cellStyle name="Normal 35 12 2 2" xfId="14098"/>
    <cellStyle name="Normal 35 12 3" xfId="12604"/>
    <cellStyle name="Normal 35 12 4" xfId="15914"/>
    <cellStyle name="Normal 35 12 5" xfId="8379"/>
    <cellStyle name="Normal 35 13" xfId="9868"/>
    <cellStyle name="Normal 35 13 2" xfId="14093"/>
    <cellStyle name="Normal 35 14" xfId="11686"/>
    <cellStyle name="Normal 35 15" xfId="14996"/>
    <cellStyle name="Normal 35 16" xfId="6653"/>
    <cellStyle name="Normal 35 2" xfId="2027"/>
    <cellStyle name="Normal 35 2 2" xfId="4702"/>
    <cellStyle name="Normal 35 2 2 2" xfId="9875"/>
    <cellStyle name="Normal 35 2 2 2 2" xfId="14100"/>
    <cellStyle name="Normal 35 2 2 3" xfId="12607"/>
    <cellStyle name="Normal 35 2 2 4" xfId="15917"/>
    <cellStyle name="Normal 35 2 2 5" xfId="8382"/>
    <cellStyle name="Normal 35 2 3" xfId="9874"/>
    <cellStyle name="Normal 35 2 3 2" xfId="14099"/>
    <cellStyle name="Normal 35 2 4" xfId="11689"/>
    <cellStyle name="Normal 35 2 5" xfId="14999"/>
    <cellStyle name="Normal 35 2 6" xfId="6656"/>
    <cellStyle name="Normal 35 3" xfId="2028"/>
    <cellStyle name="Normal 35 3 2" xfId="4703"/>
    <cellStyle name="Normal 35 3 2 2" xfId="9877"/>
    <cellStyle name="Normal 35 3 2 2 2" xfId="14102"/>
    <cellStyle name="Normal 35 3 2 3" xfId="12608"/>
    <cellStyle name="Normal 35 3 2 4" xfId="15918"/>
    <cellStyle name="Normal 35 3 2 5" xfId="8383"/>
    <cellStyle name="Normal 35 3 3" xfId="9876"/>
    <cellStyle name="Normal 35 3 3 2" xfId="14101"/>
    <cellStyle name="Normal 35 3 4" xfId="11690"/>
    <cellStyle name="Normal 35 3 5" xfId="15000"/>
    <cellStyle name="Normal 35 3 6" xfId="6657"/>
    <cellStyle name="Normal 35 4" xfId="2029"/>
    <cellStyle name="Normal 35 4 2" xfId="4704"/>
    <cellStyle name="Normal 35 4 2 2" xfId="9879"/>
    <cellStyle name="Normal 35 4 2 2 2" xfId="14104"/>
    <cellStyle name="Normal 35 4 2 3" xfId="12609"/>
    <cellStyle name="Normal 35 4 2 4" xfId="15919"/>
    <cellStyle name="Normal 35 4 2 5" xfId="8384"/>
    <cellStyle name="Normal 35 4 3" xfId="9878"/>
    <cellStyle name="Normal 35 4 3 2" xfId="14103"/>
    <cellStyle name="Normal 35 4 4" xfId="11691"/>
    <cellStyle name="Normal 35 4 5" xfId="15001"/>
    <cellStyle name="Normal 35 4 6" xfId="6658"/>
    <cellStyle name="Normal 35 5" xfId="2030"/>
    <cellStyle name="Normal 35 5 2" xfId="4705"/>
    <cellStyle name="Normal 35 5 2 2" xfId="9881"/>
    <cellStyle name="Normal 35 5 2 2 2" xfId="14106"/>
    <cellStyle name="Normal 35 5 2 3" xfId="12610"/>
    <cellStyle name="Normal 35 5 2 4" xfId="15920"/>
    <cellStyle name="Normal 35 5 2 5" xfId="8385"/>
    <cellStyle name="Normal 35 5 3" xfId="9880"/>
    <cellStyle name="Normal 35 5 3 2" xfId="14105"/>
    <cellStyle name="Normal 35 5 4" xfId="11692"/>
    <cellStyle name="Normal 35 5 5" xfId="15002"/>
    <cellStyle name="Normal 35 5 6" xfId="6659"/>
    <cellStyle name="Normal 35 6" xfId="2031"/>
    <cellStyle name="Normal 35 6 2" xfId="4706"/>
    <cellStyle name="Normal 35 6 2 2" xfId="9883"/>
    <cellStyle name="Normal 35 6 2 2 2" xfId="14108"/>
    <cellStyle name="Normal 35 6 2 3" xfId="12611"/>
    <cellStyle name="Normal 35 6 2 4" xfId="15921"/>
    <cellStyle name="Normal 35 6 2 5" xfId="8386"/>
    <cellStyle name="Normal 35 6 3" xfId="9882"/>
    <cellStyle name="Normal 35 6 3 2" xfId="14107"/>
    <cellStyle name="Normal 35 6 4" xfId="11693"/>
    <cellStyle name="Normal 35 6 5" xfId="15003"/>
    <cellStyle name="Normal 35 6 6" xfId="6660"/>
    <cellStyle name="Normal 35 7" xfId="2032"/>
    <cellStyle name="Normal 35 7 2" xfId="4707"/>
    <cellStyle name="Normal 35 7 2 2" xfId="9885"/>
    <cellStyle name="Normal 35 7 2 2 2" xfId="14110"/>
    <cellStyle name="Normal 35 7 2 3" xfId="12612"/>
    <cellStyle name="Normal 35 7 2 4" xfId="15922"/>
    <cellStyle name="Normal 35 7 2 5" xfId="8387"/>
    <cellStyle name="Normal 35 7 3" xfId="9884"/>
    <cellStyle name="Normal 35 7 3 2" xfId="14109"/>
    <cellStyle name="Normal 35 7 4" xfId="11694"/>
    <cellStyle name="Normal 35 7 5" xfId="15004"/>
    <cellStyle name="Normal 35 7 6" xfId="6661"/>
    <cellStyle name="Normal 35 8" xfId="2033"/>
    <cellStyle name="Normal 35 8 2" xfId="4708"/>
    <cellStyle name="Normal 35 8 2 2" xfId="9887"/>
    <cellStyle name="Normal 35 8 2 2 2" xfId="14112"/>
    <cellStyle name="Normal 35 8 2 3" xfId="12613"/>
    <cellStyle name="Normal 35 8 2 4" xfId="15923"/>
    <cellStyle name="Normal 35 8 2 5" xfId="8388"/>
    <cellStyle name="Normal 35 8 3" xfId="9886"/>
    <cellStyle name="Normal 35 8 3 2" xfId="14111"/>
    <cellStyle name="Normal 35 8 4" xfId="11695"/>
    <cellStyle name="Normal 35 8 5" xfId="15005"/>
    <cellStyle name="Normal 35 8 6" xfId="6662"/>
    <cellStyle name="Normal 35 9" xfId="2034"/>
    <cellStyle name="Normal 35 9 2" xfId="4709"/>
    <cellStyle name="Normal 35 9 2 2" xfId="9889"/>
    <cellStyle name="Normal 35 9 2 2 2" xfId="14114"/>
    <cellStyle name="Normal 35 9 2 3" xfId="12614"/>
    <cellStyle name="Normal 35 9 2 4" xfId="15924"/>
    <cellStyle name="Normal 35 9 2 5" xfId="8389"/>
    <cellStyle name="Normal 35 9 3" xfId="9888"/>
    <cellStyle name="Normal 35 9 3 2" xfId="14113"/>
    <cellStyle name="Normal 35 9 4" xfId="11696"/>
    <cellStyle name="Normal 35 9 5" xfId="15006"/>
    <cellStyle name="Normal 35 9 6" xfId="6663"/>
    <cellStyle name="Normal 36" xfId="2035"/>
    <cellStyle name="Normal 36 10" xfId="2036"/>
    <cellStyle name="Normal 36 10 2" xfId="4711"/>
    <cellStyle name="Normal 36 10 2 2" xfId="9892"/>
    <cellStyle name="Normal 36 10 2 2 2" xfId="14117"/>
    <cellStyle name="Normal 36 10 2 3" xfId="12616"/>
    <cellStyle name="Normal 36 10 2 4" xfId="15926"/>
    <cellStyle name="Normal 36 10 2 5" xfId="8391"/>
    <cellStyle name="Normal 36 10 3" xfId="9891"/>
    <cellStyle name="Normal 36 10 3 2" xfId="14116"/>
    <cellStyle name="Normal 36 10 4" xfId="11698"/>
    <cellStyle name="Normal 36 10 5" xfId="15008"/>
    <cellStyle name="Normal 36 10 6" xfId="6665"/>
    <cellStyle name="Normal 36 11" xfId="2037"/>
    <cellStyle name="Normal 36 11 2" xfId="4712"/>
    <cellStyle name="Normal 36 11 2 2" xfId="9894"/>
    <cellStyle name="Normal 36 11 2 2 2" xfId="14119"/>
    <cellStyle name="Normal 36 11 2 3" xfId="12617"/>
    <cellStyle name="Normal 36 11 2 4" xfId="15927"/>
    <cellStyle name="Normal 36 11 2 5" xfId="8392"/>
    <cellStyle name="Normal 36 11 3" xfId="9893"/>
    <cellStyle name="Normal 36 11 3 2" xfId="14118"/>
    <cellStyle name="Normal 36 11 4" xfId="11699"/>
    <cellStyle name="Normal 36 11 5" xfId="15009"/>
    <cellStyle name="Normal 36 11 6" xfId="6666"/>
    <cellStyle name="Normal 36 12" xfId="4710"/>
    <cellStyle name="Normal 36 12 2" xfId="9895"/>
    <cellStyle name="Normal 36 12 2 2" xfId="14120"/>
    <cellStyle name="Normal 36 12 3" xfId="12615"/>
    <cellStyle name="Normal 36 12 4" xfId="15925"/>
    <cellStyle name="Normal 36 12 5" xfId="8390"/>
    <cellStyle name="Normal 36 13" xfId="9890"/>
    <cellStyle name="Normal 36 13 2" xfId="14115"/>
    <cellStyle name="Normal 36 14" xfId="11697"/>
    <cellStyle name="Normal 36 15" xfId="15007"/>
    <cellStyle name="Normal 36 16" xfId="6664"/>
    <cellStyle name="Normal 36 2" xfId="2038"/>
    <cellStyle name="Normal 36 2 2" xfId="4713"/>
    <cellStyle name="Normal 36 2 2 2" xfId="9897"/>
    <cellStyle name="Normal 36 2 2 2 2" xfId="14122"/>
    <cellStyle name="Normal 36 2 2 3" xfId="12618"/>
    <cellStyle name="Normal 36 2 2 4" xfId="15928"/>
    <cellStyle name="Normal 36 2 2 5" xfId="8393"/>
    <cellStyle name="Normal 36 2 3" xfId="9896"/>
    <cellStyle name="Normal 36 2 3 2" xfId="14121"/>
    <cellStyle name="Normal 36 2 4" xfId="11700"/>
    <cellStyle name="Normal 36 2 5" xfId="15010"/>
    <cellStyle name="Normal 36 2 6" xfId="6667"/>
    <cellStyle name="Normal 36 3" xfId="2039"/>
    <cellStyle name="Normal 36 3 2" xfId="4714"/>
    <cellStyle name="Normal 36 3 2 2" xfId="9899"/>
    <cellStyle name="Normal 36 3 2 2 2" xfId="14124"/>
    <cellStyle name="Normal 36 3 2 3" xfId="12619"/>
    <cellStyle name="Normal 36 3 2 4" xfId="15929"/>
    <cellStyle name="Normal 36 3 2 5" xfId="8394"/>
    <cellStyle name="Normal 36 3 3" xfId="9898"/>
    <cellStyle name="Normal 36 3 3 2" xfId="14123"/>
    <cellStyle name="Normal 36 3 4" xfId="11701"/>
    <cellStyle name="Normal 36 3 5" xfId="15011"/>
    <cellStyle name="Normal 36 3 6" xfId="6668"/>
    <cellStyle name="Normal 36 4" xfId="2040"/>
    <cellStyle name="Normal 36 4 2" xfId="4715"/>
    <cellStyle name="Normal 36 4 2 2" xfId="9901"/>
    <cellStyle name="Normal 36 4 2 2 2" xfId="14126"/>
    <cellStyle name="Normal 36 4 2 3" xfId="12620"/>
    <cellStyle name="Normal 36 4 2 4" xfId="15930"/>
    <cellStyle name="Normal 36 4 2 5" xfId="8395"/>
    <cellStyle name="Normal 36 4 3" xfId="9900"/>
    <cellStyle name="Normal 36 4 3 2" xfId="14125"/>
    <cellStyle name="Normal 36 4 4" xfId="11702"/>
    <cellStyle name="Normal 36 4 5" xfId="15012"/>
    <cellStyle name="Normal 36 4 6" xfId="6669"/>
    <cellStyle name="Normal 36 5" xfId="2041"/>
    <cellStyle name="Normal 36 5 2" xfId="4716"/>
    <cellStyle name="Normal 36 5 2 2" xfId="9903"/>
    <cellStyle name="Normal 36 5 2 2 2" xfId="14128"/>
    <cellStyle name="Normal 36 5 2 3" xfId="12621"/>
    <cellStyle name="Normal 36 5 2 4" xfId="15931"/>
    <cellStyle name="Normal 36 5 2 5" xfId="8396"/>
    <cellStyle name="Normal 36 5 3" xfId="9902"/>
    <cellStyle name="Normal 36 5 3 2" xfId="14127"/>
    <cellStyle name="Normal 36 5 4" xfId="11703"/>
    <cellStyle name="Normal 36 5 5" xfId="15013"/>
    <cellStyle name="Normal 36 5 6" xfId="6670"/>
    <cellStyle name="Normal 36 6" xfId="2042"/>
    <cellStyle name="Normal 36 6 2" xfId="4717"/>
    <cellStyle name="Normal 36 6 2 2" xfId="9905"/>
    <cellStyle name="Normal 36 6 2 2 2" xfId="14130"/>
    <cellStyle name="Normal 36 6 2 3" xfId="12622"/>
    <cellStyle name="Normal 36 6 2 4" xfId="15932"/>
    <cellStyle name="Normal 36 6 2 5" xfId="8397"/>
    <cellStyle name="Normal 36 6 3" xfId="9904"/>
    <cellStyle name="Normal 36 6 3 2" xfId="14129"/>
    <cellStyle name="Normal 36 6 4" xfId="11704"/>
    <cellStyle name="Normal 36 6 5" xfId="15014"/>
    <cellStyle name="Normal 36 6 6" xfId="6671"/>
    <cellStyle name="Normal 36 7" xfId="2043"/>
    <cellStyle name="Normal 36 7 2" xfId="4718"/>
    <cellStyle name="Normal 36 7 2 2" xfId="9907"/>
    <cellStyle name="Normal 36 7 2 2 2" xfId="14132"/>
    <cellStyle name="Normal 36 7 2 3" xfId="12623"/>
    <cellStyle name="Normal 36 7 2 4" xfId="15933"/>
    <cellStyle name="Normal 36 7 2 5" xfId="8398"/>
    <cellStyle name="Normal 36 7 3" xfId="9906"/>
    <cellStyle name="Normal 36 7 3 2" xfId="14131"/>
    <cellStyle name="Normal 36 7 4" xfId="11705"/>
    <cellStyle name="Normal 36 7 5" xfId="15015"/>
    <cellStyle name="Normal 36 7 6" xfId="6672"/>
    <cellStyle name="Normal 36 8" xfId="2044"/>
    <cellStyle name="Normal 36 8 2" xfId="4719"/>
    <cellStyle name="Normal 36 8 2 2" xfId="9909"/>
    <cellStyle name="Normal 36 8 2 2 2" xfId="14134"/>
    <cellStyle name="Normal 36 8 2 3" xfId="12624"/>
    <cellStyle name="Normal 36 8 2 4" xfId="15934"/>
    <cellStyle name="Normal 36 8 2 5" xfId="8399"/>
    <cellStyle name="Normal 36 8 3" xfId="9908"/>
    <cellStyle name="Normal 36 8 3 2" xfId="14133"/>
    <cellStyle name="Normal 36 8 4" xfId="11706"/>
    <cellStyle name="Normal 36 8 5" xfId="15016"/>
    <cellStyle name="Normal 36 8 6" xfId="6673"/>
    <cellStyle name="Normal 36 9" xfId="2045"/>
    <cellStyle name="Normal 36 9 2" xfId="4720"/>
    <cellStyle name="Normal 36 9 2 2" xfId="9911"/>
    <cellStyle name="Normal 36 9 2 2 2" xfId="14136"/>
    <cellStyle name="Normal 36 9 2 3" xfId="12625"/>
    <cellStyle name="Normal 36 9 2 4" xfId="15935"/>
    <cellStyle name="Normal 36 9 2 5" xfId="8400"/>
    <cellStyle name="Normal 36 9 3" xfId="9910"/>
    <cellStyle name="Normal 36 9 3 2" xfId="14135"/>
    <cellStyle name="Normal 36 9 4" xfId="11707"/>
    <cellStyle name="Normal 36 9 5" xfId="15017"/>
    <cellStyle name="Normal 36 9 6" xfId="6674"/>
    <cellStyle name="Normal 37" xfId="2046"/>
    <cellStyle name="Normal 37 10" xfId="2047"/>
    <cellStyle name="Normal 37 10 2" xfId="4722"/>
    <cellStyle name="Normal 37 10 2 2" xfId="9914"/>
    <cellStyle name="Normal 37 10 2 2 2" xfId="14139"/>
    <cellStyle name="Normal 37 10 2 3" xfId="12627"/>
    <cellStyle name="Normal 37 10 2 4" xfId="15937"/>
    <cellStyle name="Normal 37 10 2 5" xfId="8402"/>
    <cellStyle name="Normal 37 10 3" xfId="9913"/>
    <cellStyle name="Normal 37 10 3 2" xfId="14138"/>
    <cellStyle name="Normal 37 10 4" xfId="11709"/>
    <cellStyle name="Normal 37 10 5" xfId="15019"/>
    <cellStyle name="Normal 37 10 6" xfId="6676"/>
    <cellStyle name="Normal 37 11" xfId="2048"/>
    <cellStyle name="Normal 37 11 2" xfId="4723"/>
    <cellStyle name="Normal 37 11 2 2" xfId="9916"/>
    <cellStyle name="Normal 37 11 2 2 2" xfId="14141"/>
    <cellStyle name="Normal 37 11 2 3" xfId="12628"/>
    <cellStyle name="Normal 37 11 2 4" xfId="15938"/>
    <cellStyle name="Normal 37 11 2 5" xfId="8403"/>
    <cellStyle name="Normal 37 11 3" xfId="9915"/>
    <cellStyle name="Normal 37 11 3 2" xfId="14140"/>
    <cellStyle name="Normal 37 11 4" xfId="11710"/>
    <cellStyle name="Normal 37 11 5" xfId="15020"/>
    <cellStyle name="Normal 37 11 6" xfId="6677"/>
    <cellStyle name="Normal 37 12" xfId="4721"/>
    <cellStyle name="Normal 37 12 2" xfId="9917"/>
    <cellStyle name="Normal 37 12 2 2" xfId="14142"/>
    <cellStyle name="Normal 37 12 3" xfId="12626"/>
    <cellStyle name="Normal 37 12 4" xfId="15936"/>
    <cellStyle name="Normal 37 12 5" xfId="8401"/>
    <cellStyle name="Normal 37 13" xfId="9912"/>
    <cellStyle name="Normal 37 13 2" xfId="14137"/>
    <cellStyle name="Normal 37 14" xfId="11708"/>
    <cellStyle name="Normal 37 15" xfId="15018"/>
    <cellStyle name="Normal 37 16" xfId="6675"/>
    <cellStyle name="Normal 37 2" xfId="2049"/>
    <cellStyle name="Normal 37 2 2" xfId="4724"/>
    <cellStyle name="Normal 37 2 2 2" xfId="9919"/>
    <cellStyle name="Normal 37 2 2 2 2" xfId="14144"/>
    <cellStyle name="Normal 37 2 2 3" xfId="12629"/>
    <cellStyle name="Normal 37 2 2 4" xfId="15939"/>
    <cellStyle name="Normal 37 2 2 5" xfId="8404"/>
    <cellStyle name="Normal 37 2 3" xfId="9918"/>
    <cellStyle name="Normal 37 2 3 2" xfId="14143"/>
    <cellStyle name="Normal 37 2 4" xfId="11711"/>
    <cellStyle name="Normal 37 2 5" xfId="15021"/>
    <cellStyle name="Normal 37 2 6" xfId="6678"/>
    <cellStyle name="Normal 37 3" xfId="2050"/>
    <cellStyle name="Normal 37 3 2" xfId="4725"/>
    <cellStyle name="Normal 37 3 2 2" xfId="9921"/>
    <cellStyle name="Normal 37 3 2 2 2" xfId="14146"/>
    <cellStyle name="Normal 37 3 2 3" xfId="12630"/>
    <cellStyle name="Normal 37 3 2 4" xfId="15940"/>
    <cellStyle name="Normal 37 3 2 5" xfId="8405"/>
    <cellStyle name="Normal 37 3 3" xfId="9920"/>
    <cellStyle name="Normal 37 3 3 2" xfId="14145"/>
    <cellStyle name="Normal 37 3 4" xfId="11712"/>
    <cellStyle name="Normal 37 3 5" xfId="15022"/>
    <cellStyle name="Normal 37 3 6" xfId="6679"/>
    <cellStyle name="Normal 37 4" xfId="2051"/>
    <cellStyle name="Normal 37 4 2" xfId="4726"/>
    <cellStyle name="Normal 37 4 2 2" xfId="9923"/>
    <cellStyle name="Normal 37 4 2 2 2" xfId="14148"/>
    <cellStyle name="Normal 37 4 2 3" xfId="12631"/>
    <cellStyle name="Normal 37 4 2 4" xfId="15941"/>
    <cellStyle name="Normal 37 4 2 5" xfId="8406"/>
    <cellStyle name="Normal 37 4 3" xfId="9922"/>
    <cellStyle name="Normal 37 4 3 2" xfId="14147"/>
    <cellStyle name="Normal 37 4 4" xfId="11713"/>
    <cellStyle name="Normal 37 4 5" xfId="15023"/>
    <cellStyle name="Normal 37 4 6" xfId="6680"/>
    <cellStyle name="Normal 37 5" xfId="2052"/>
    <cellStyle name="Normal 37 5 2" xfId="4727"/>
    <cellStyle name="Normal 37 5 2 2" xfId="9925"/>
    <cellStyle name="Normal 37 5 2 2 2" xfId="14150"/>
    <cellStyle name="Normal 37 5 2 3" xfId="12632"/>
    <cellStyle name="Normal 37 5 2 4" xfId="15942"/>
    <cellStyle name="Normal 37 5 2 5" xfId="8407"/>
    <cellStyle name="Normal 37 5 3" xfId="9924"/>
    <cellStyle name="Normal 37 5 3 2" xfId="14149"/>
    <cellStyle name="Normal 37 5 4" xfId="11714"/>
    <cellStyle name="Normal 37 5 5" xfId="15024"/>
    <cellStyle name="Normal 37 5 6" xfId="6681"/>
    <cellStyle name="Normal 37 6" xfId="2053"/>
    <cellStyle name="Normal 37 6 2" xfId="4728"/>
    <cellStyle name="Normal 37 6 2 2" xfId="9927"/>
    <cellStyle name="Normal 37 6 2 2 2" xfId="14152"/>
    <cellStyle name="Normal 37 6 2 3" xfId="12633"/>
    <cellStyle name="Normal 37 6 2 4" xfId="15943"/>
    <cellStyle name="Normal 37 6 2 5" xfId="8408"/>
    <cellStyle name="Normal 37 6 3" xfId="9926"/>
    <cellStyle name="Normal 37 6 3 2" xfId="14151"/>
    <cellStyle name="Normal 37 6 4" xfId="11715"/>
    <cellStyle name="Normal 37 6 5" xfId="15025"/>
    <cellStyle name="Normal 37 6 6" xfId="6682"/>
    <cellStyle name="Normal 37 7" xfId="2054"/>
    <cellStyle name="Normal 37 7 2" xfId="4729"/>
    <cellStyle name="Normal 37 7 2 2" xfId="9929"/>
    <cellStyle name="Normal 37 7 2 2 2" xfId="14154"/>
    <cellStyle name="Normal 37 7 2 3" xfId="12634"/>
    <cellStyle name="Normal 37 7 2 4" xfId="15944"/>
    <cellStyle name="Normal 37 7 2 5" xfId="8409"/>
    <cellStyle name="Normal 37 7 3" xfId="9928"/>
    <cellStyle name="Normal 37 7 3 2" xfId="14153"/>
    <cellStyle name="Normal 37 7 4" xfId="11716"/>
    <cellStyle name="Normal 37 7 5" xfId="15026"/>
    <cellStyle name="Normal 37 7 6" xfId="6683"/>
    <cellStyle name="Normal 37 8" xfId="2055"/>
    <cellStyle name="Normal 37 8 2" xfId="4730"/>
    <cellStyle name="Normal 37 8 2 2" xfId="9931"/>
    <cellStyle name="Normal 37 8 2 2 2" xfId="14156"/>
    <cellStyle name="Normal 37 8 2 3" xfId="12635"/>
    <cellStyle name="Normal 37 8 2 4" xfId="15945"/>
    <cellStyle name="Normal 37 8 2 5" xfId="8410"/>
    <cellStyle name="Normal 37 8 3" xfId="9930"/>
    <cellStyle name="Normal 37 8 3 2" xfId="14155"/>
    <cellStyle name="Normal 37 8 4" xfId="11717"/>
    <cellStyle name="Normal 37 8 5" xfId="15027"/>
    <cellStyle name="Normal 37 8 6" xfId="6684"/>
    <cellStyle name="Normal 37 9" xfId="2056"/>
    <cellStyle name="Normal 37 9 2" xfId="4731"/>
    <cellStyle name="Normal 37 9 2 2" xfId="9933"/>
    <cellStyle name="Normal 37 9 2 2 2" xfId="14158"/>
    <cellStyle name="Normal 37 9 2 3" xfId="12636"/>
    <cellStyle name="Normal 37 9 2 4" xfId="15946"/>
    <cellStyle name="Normal 37 9 2 5" xfId="8411"/>
    <cellStyle name="Normal 37 9 3" xfId="9932"/>
    <cellStyle name="Normal 37 9 3 2" xfId="14157"/>
    <cellStyle name="Normal 37 9 4" xfId="11718"/>
    <cellStyle name="Normal 37 9 5" xfId="15028"/>
    <cellStyle name="Normal 37 9 6" xfId="6685"/>
    <cellStyle name="Normal 38" xfId="2057"/>
    <cellStyle name="Normal 38 10" xfId="2058"/>
    <cellStyle name="Normal 38 10 2" xfId="4733"/>
    <cellStyle name="Normal 38 10 2 2" xfId="9936"/>
    <cellStyle name="Normal 38 10 2 2 2" xfId="14161"/>
    <cellStyle name="Normal 38 10 2 3" xfId="12638"/>
    <cellStyle name="Normal 38 10 2 4" xfId="15948"/>
    <cellStyle name="Normal 38 10 2 5" xfId="8413"/>
    <cellStyle name="Normal 38 10 3" xfId="9935"/>
    <cellStyle name="Normal 38 10 3 2" xfId="14160"/>
    <cellStyle name="Normal 38 10 4" xfId="11720"/>
    <cellStyle name="Normal 38 10 5" xfId="15030"/>
    <cellStyle name="Normal 38 10 6" xfId="6687"/>
    <cellStyle name="Normal 38 11" xfId="2059"/>
    <cellStyle name="Normal 38 11 2" xfId="4734"/>
    <cellStyle name="Normal 38 11 2 2" xfId="9938"/>
    <cellStyle name="Normal 38 11 2 2 2" xfId="14163"/>
    <cellStyle name="Normal 38 11 2 3" xfId="12639"/>
    <cellStyle name="Normal 38 11 2 4" xfId="15949"/>
    <cellStyle name="Normal 38 11 2 5" xfId="8414"/>
    <cellStyle name="Normal 38 11 3" xfId="9937"/>
    <cellStyle name="Normal 38 11 3 2" xfId="14162"/>
    <cellStyle name="Normal 38 11 4" xfId="11721"/>
    <cellStyle name="Normal 38 11 5" xfId="15031"/>
    <cellStyle name="Normal 38 11 6" xfId="6688"/>
    <cellStyle name="Normal 38 12" xfId="4732"/>
    <cellStyle name="Normal 38 12 2" xfId="9939"/>
    <cellStyle name="Normal 38 12 2 2" xfId="14164"/>
    <cellStyle name="Normal 38 12 3" xfId="12637"/>
    <cellStyle name="Normal 38 12 4" xfId="15947"/>
    <cellStyle name="Normal 38 12 5" xfId="8412"/>
    <cellStyle name="Normal 38 13" xfId="9934"/>
    <cellStyle name="Normal 38 13 2" xfId="14159"/>
    <cellStyle name="Normal 38 14" xfId="11719"/>
    <cellStyle name="Normal 38 15" xfId="15029"/>
    <cellStyle name="Normal 38 16" xfId="6686"/>
    <cellStyle name="Normal 38 2" xfId="2060"/>
    <cellStyle name="Normal 38 2 2" xfId="4735"/>
    <cellStyle name="Normal 38 2 2 2" xfId="9941"/>
    <cellStyle name="Normal 38 2 2 2 2" xfId="14166"/>
    <cellStyle name="Normal 38 2 2 3" xfId="12640"/>
    <cellStyle name="Normal 38 2 2 4" xfId="15950"/>
    <cellStyle name="Normal 38 2 2 5" xfId="8415"/>
    <cellStyle name="Normal 38 2 3" xfId="9940"/>
    <cellStyle name="Normal 38 2 3 2" xfId="14165"/>
    <cellStyle name="Normal 38 2 4" xfId="11722"/>
    <cellStyle name="Normal 38 2 5" xfId="15032"/>
    <cellStyle name="Normal 38 2 6" xfId="6689"/>
    <cellStyle name="Normal 38 3" xfId="2061"/>
    <cellStyle name="Normal 38 3 2" xfId="4736"/>
    <cellStyle name="Normal 38 3 2 2" xfId="9943"/>
    <cellStyle name="Normal 38 3 2 2 2" xfId="14168"/>
    <cellStyle name="Normal 38 3 2 3" xfId="12641"/>
    <cellStyle name="Normal 38 3 2 4" xfId="15951"/>
    <cellStyle name="Normal 38 3 2 5" xfId="8416"/>
    <cellStyle name="Normal 38 3 3" xfId="9942"/>
    <cellStyle name="Normal 38 3 3 2" xfId="14167"/>
    <cellStyle name="Normal 38 3 4" xfId="11723"/>
    <cellStyle name="Normal 38 3 5" xfId="15033"/>
    <cellStyle name="Normal 38 3 6" xfId="6690"/>
    <cellStyle name="Normal 38 4" xfId="2062"/>
    <cellStyle name="Normal 38 4 2" xfId="4737"/>
    <cellStyle name="Normal 38 4 2 2" xfId="9945"/>
    <cellStyle name="Normal 38 4 2 2 2" xfId="14170"/>
    <cellStyle name="Normal 38 4 2 3" xfId="12642"/>
    <cellStyle name="Normal 38 4 2 4" xfId="15952"/>
    <cellStyle name="Normal 38 4 2 5" xfId="8417"/>
    <cellStyle name="Normal 38 4 3" xfId="9944"/>
    <cellStyle name="Normal 38 4 3 2" xfId="14169"/>
    <cellStyle name="Normal 38 4 4" xfId="11724"/>
    <cellStyle name="Normal 38 4 5" xfId="15034"/>
    <cellStyle name="Normal 38 4 6" xfId="6691"/>
    <cellStyle name="Normal 38 5" xfId="2063"/>
    <cellStyle name="Normal 38 5 2" xfId="4738"/>
    <cellStyle name="Normal 38 5 2 2" xfId="9947"/>
    <cellStyle name="Normal 38 5 2 2 2" xfId="14172"/>
    <cellStyle name="Normal 38 5 2 3" xfId="12643"/>
    <cellStyle name="Normal 38 5 2 4" xfId="15953"/>
    <cellStyle name="Normal 38 5 2 5" xfId="8418"/>
    <cellStyle name="Normal 38 5 3" xfId="9946"/>
    <cellStyle name="Normal 38 5 3 2" xfId="14171"/>
    <cellStyle name="Normal 38 5 4" xfId="11725"/>
    <cellStyle name="Normal 38 5 5" xfId="15035"/>
    <cellStyle name="Normal 38 5 6" xfId="6692"/>
    <cellStyle name="Normal 38 6" xfId="2064"/>
    <cellStyle name="Normal 38 6 2" xfId="4739"/>
    <cellStyle name="Normal 38 6 2 2" xfId="9949"/>
    <cellStyle name="Normal 38 6 2 2 2" xfId="14174"/>
    <cellStyle name="Normal 38 6 2 3" xfId="12644"/>
    <cellStyle name="Normal 38 6 2 4" xfId="15954"/>
    <cellStyle name="Normal 38 6 2 5" xfId="8419"/>
    <cellStyle name="Normal 38 6 3" xfId="9948"/>
    <cellStyle name="Normal 38 6 3 2" xfId="14173"/>
    <cellStyle name="Normal 38 6 4" xfId="11726"/>
    <cellStyle name="Normal 38 6 5" xfId="15036"/>
    <cellStyle name="Normal 38 6 6" xfId="6693"/>
    <cellStyle name="Normal 38 7" xfId="2065"/>
    <cellStyle name="Normal 38 7 2" xfId="4740"/>
    <cellStyle name="Normal 38 7 2 2" xfId="9951"/>
    <cellStyle name="Normal 38 7 2 2 2" xfId="14176"/>
    <cellStyle name="Normal 38 7 2 3" xfId="12645"/>
    <cellStyle name="Normal 38 7 2 4" xfId="15955"/>
    <cellStyle name="Normal 38 7 2 5" xfId="8420"/>
    <cellStyle name="Normal 38 7 3" xfId="9950"/>
    <cellStyle name="Normal 38 7 3 2" xfId="14175"/>
    <cellStyle name="Normal 38 7 4" xfId="11727"/>
    <cellStyle name="Normal 38 7 5" xfId="15037"/>
    <cellStyle name="Normal 38 7 6" xfId="6694"/>
    <cellStyle name="Normal 38 8" xfId="2066"/>
    <cellStyle name="Normal 38 8 2" xfId="4741"/>
    <cellStyle name="Normal 38 8 2 2" xfId="9953"/>
    <cellStyle name="Normal 38 8 2 2 2" xfId="14178"/>
    <cellStyle name="Normal 38 8 2 3" xfId="12646"/>
    <cellStyle name="Normal 38 8 2 4" xfId="15956"/>
    <cellStyle name="Normal 38 8 2 5" xfId="8421"/>
    <cellStyle name="Normal 38 8 3" xfId="9952"/>
    <cellStyle name="Normal 38 8 3 2" xfId="14177"/>
    <cellStyle name="Normal 38 8 4" xfId="11728"/>
    <cellStyle name="Normal 38 8 5" xfId="15038"/>
    <cellStyle name="Normal 38 8 6" xfId="6695"/>
    <cellStyle name="Normal 38 9" xfId="2067"/>
    <cellStyle name="Normal 38 9 2" xfId="4742"/>
    <cellStyle name="Normal 38 9 2 2" xfId="9955"/>
    <cellStyle name="Normal 38 9 2 2 2" xfId="14180"/>
    <cellStyle name="Normal 38 9 2 3" xfId="12647"/>
    <cellStyle name="Normal 38 9 2 4" xfId="15957"/>
    <cellStyle name="Normal 38 9 2 5" xfId="8422"/>
    <cellStyle name="Normal 38 9 3" xfId="9954"/>
    <cellStyle name="Normal 38 9 3 2" xfId="14179"/>
    <cellStyle name="Normal 38 9 4" xfId="11729"/>
    <cellStyle name="Normal 38 9 5" xfId="15039"/>
    <cellStyle name="Normal 38 9 6" xfId="6696"/>
    <cellStyle name="Normal 39" xfId="2068"/>
    <cellStyle name="Normal 39 2" xfId="2069"/>
    <cellStyle name="Normal 39 2 10" xfId="2070"/>
    <cellStyle name="Normal 39 2 10 2" xfId="2071"/>
    <cellStyle name="Normal 39 2 10 2 2" xfId="6700"/>
    <cellStyle name="Normal 39 2 10 3" xfId="2072"/>
    <cellStyle name="Normal 39 2 10 3 2" xfId="6701"/>
    <cellStyle name="Normal 39 2 10 4" xfId="2073"/>
    <cellStyle name="Normal 39 2 10 4 2" xfId="6702"/>
    <cellStyle name="Normal 39 2 10 5" xfId="2074"/>
    <cellStyle name="Normal 39 2 10 5 2" xfId="6703"/>
    <cellStyle name="Normal 39 2 10 6" xfId="2075"/>
    <cellStyle name="Normal 39 2 10 6 2" xfId="6704"/>
    <cellStyle name="Normal 39 2 10 7" xfId="2076"/>
    <cellStyle name="Normal 39 2 10 7 2" xfId="6705"/>
    <cellStyle name="Normal 39 2 10 8" xfId="2077"/>
    <cellStyle name="Normal 39 2 10 8 2" xfId="6706"/>
    <cellStyle name="Normal 39 2 10 9" xfId="6699"/>
    <cellStyle name="Normal 39 2 11" xfId="6698"/>
    <cellStyle name="Normal 39 2 2" xfId="2078"/>
    <cellStyle name="Normal 39 2 2 10" xfId="2079"/>
    <cellStyle name="Normal 39 2 2 10 2" xfId="6708"/>
    <cellStyle name="Normal 39 2 2 11" xfId="2080"/>
    <cellStyle name="Normal 39 2 2 11 2" xfId="6709"/>
    <cellStyle name="Normal 39 2 2 12" xfId="2081"/>
    <cellStyle name="Normal 39 2 2 12 2" xfId="6710"/>
    <cellStyle name="Normal 39 2 2 13" xfId="2082"/>
    <cellStyle name="Normal 39 2 2 13 2" xfId="6711"/>
    <cellStyle name="Normal 39 2 2 14" xfId="2083"/>
    <cellStyle name="Normal 39 2 2 14 2" xfId="6712"/>
    <cellStyle name="Normal 39 2 2 15" xfId="2084"/>
    <cellStyle name="Normal 39 2 2 15 2" xfId="6713"/>
    <cellStyle name="Normal 39 2 2 16" xfId="2085"/>
    <cellStyle name="Normal 39 2 2 16 2" xfId="6714"/>
    <cellStyle name="Normal 39 2 2 17" xfId="6707"/>
    <cellStyle name="Normal 39 2 2 2" xfId="2086"/>
    <cellStyle name="Normal 39 2 2 2 2" xfId="6715"/>
    <cellStyle name="Normal 39 2 2 3" xfId="2087"/>
    <cellStyle name="Normal 39 2 2 3 2" xfId="6716"/>
    <cellStyle name="Normal 39 2 2 4" xfId="2088"/>
    <cellStyle name="Normal 39 2 2 4 2" xfId="6717"/>
    <cellStyle name="Normal 39 2 2 5" xfId="2089"/>
    <cellStyle name="Normal 39 2 2 5 2" xfId="6718"/>
    <cellStyle name="Normal 39 2 2 6" xfId="2090"/>
    <cellStyle name="Normal 39 2 2 6 2" xfId="6719"/>
    <cellStyle name="Normal 39 2 2 7" xfId="2091"/>
    <cellStyle name="Normal 39 2 2 7 2" xfId="6720"/>
    <cellStyle name="Normal 39 2 2 8" xfId="2092"/>
    <cellStyle name="Normal 39 2 2 8 2" xfId="6721"/>
    <cellStyle name="Normal 39 2 2 9" xfId="2093"/>
    <cellStyle name="Normal 39 2 2 9 2" xfId="6722"/>
    <cellStyle name="Normal 39 2 3" xfId="2094"/>
    <cellStyle name="Normal 39 2 3 2" xfId="6723"/>
    <cellStyle name="Normal 39 2 4" xfId="2095"/>
    <cellStyle name="Normal 39 2 4 2" xfId="2096"/>
    <cellStyle name="Normal 39 2 4 2 2" xfId="6725"/>
    <cellStyle name="Normal 39 2 4 3" xfId="2097"/>
    <cellStyle name="Normal 39 2 4 3 2" xfId="6726"/>
    <cellStyle name="Normal 39 2 4 4" xfId="2098"/>
    <cellStyle name="Normal 39 2 4 4 2" xfId="6727"/>
    <cellStyle name="Normal 39 2 4 5" xfId="2099"/>
    <cellStyle name="Normal 39 2 4 5 2" xfId="6728"/>
    <cellStyle name="Normal 39 2 4 6" xfId="2100"/>
    <cellStyle name="Normal 39 2 4 6 2" xfId="6729"/>
    <cellStyle name="Normal 39 2 4 7" xfId="2101"/>
    <cellStyle name="Normal 39 2 4 7 2" xfId="6730"/>
    <cellStyle name="Normal 39 2 4 8" xfId="2102"/>
    <cellStyle name="Normal 39 2 4 8 2" xfId="6731"/>
    <cellStyle name="Normal 39 2 4 9" xfId="6724"/>
    <cellStyle name="Normal 39 2 5" xfId="2103"/>
    <cellStyle name="Normal 39 2 5 2" xfId="2104"/>
    <cellStyle name="Normal 39 2 5 2 2" xfId="6733"/>
    <cellStyle name="Normal 39 2 5 3" xfId="2105"/>
    <cellStyle name="Normal 39 2 5 3 2" xfId="6734"/>
    <cellStyle name="Normal 39 2 5 4" xfId="2106"/>
    <cellStyle name="Normal 39 2 5 4 2" xfId="6735"/>
    <cellStyle name="Normal 39 2 5 5" xfId="2107"/>
    <cellStyle name="Normal 39 2 5 5 2" xfId="6736"/>
    <cellStyle name="Normal 39 2 5 6" xfId="2108"/>
    <cellStyle name="Normal 39 2 5 6 2" xfId="6737"/>
    <cellStyle name="Normal 39 2 5 7" xfId="2109"/>
    <cellStyle name="Normal 39 2 5 7 2" xfId="6738"/>
    <cellStyle name="Normal 39 2 5 8" xfId="2110"/>
    <cellStyle name="Normal 39 2 5 8 2" xfId="6739"/>
    <cellStyle name="Normal 39 2 5 9" xfId="6732"/>
    <cellStyle name="Normal 39 2 6" xfId="2111"/>
    <cellStyle name="Normal 39 2 6 2" xfId="2112"/>
    <cellStyle name="Normal 39 2 6 2 2" xfId="6741"/>
    <cellStyle name="Normal 39 2 6 3" xfId="2113"/>
    <cellStyle name="Normal 39 2 6 3 2" xfId="6742"/>
    <cellStyle name="Normal 39 2 6 4" xfId="2114"/>
    <cellStyle name="Normal 39 2 6 4 2" xfId="6743"/>
    <cellStyle name="Normal 39 2 6 5" xfId="2115"/>
    <cellStyle name="Normal 39 2 6 5 2" xfId="6744"/>
    <cellStyle name="Normal 39 2 6 6" xfId="2116"/>
    <cellStyle name="Normal 39 2 6 6 2" xfId="6745"/>
    <cellStyle name="Normal 39 2 6 7" xfId="2117"/>
    <cellStyle name="Normal 39 2 6 7 2" xfId="6746"/>
    <cellStyle name="Normal 39 2 6 8" xfId="2118"/>
    <cellStyle name="Normal 39 2 6 8 2" xfId="6747"/>
    <cellStyle name="Normal 39 2 6 9" xfId="6740"/>
    <cellStyle name="Normal 39 2 7" xfId="2119"/>
    <cellStyle name="Normal 39 2 7 2" xfId="2120"/>
    <cellStyle name="Normal 39 2 7 2 2" xfId="6749"/>
    <cellStyle name="Normal 39 2 7 3" xfId="2121"/>
    <cellStyle name="Normal 39 2 7 3 2" xfId="6750"/>
    <cellStyle name="Normal 39 2 7 4" xfId="2122"/>
    <cellStyle name="Normal 39 2 7 4 2" xfId="6751"/>
    <cellStyle name="Normal 39 2 7 5" xfId="2123"/>
    <cellStyle name="Normal 39 2 7 5 2" xfId="6752"/>
    <cellStyle name="Normal 39 2 7 6" xfId="2124"/>
    <cellStyle name="Normal 39 2 7 6 2" xfId="6753"/>
    <cellStyle name="Normal 39 2 7 7" xfId="2125"/>
    <cellStyle name="Normal 39 2 7 7 2" xfId="6754"/>
    <cellStyle name="Normal 39 2 7 8" xfId="2126"/>
    <cellStyle name="Normal 39 2 7 8 2" xfId="6755"/>
    <cellStyle name="Normal 39 2 7 9" xfId="6748"/>
    <cellStyle name="Normal 39 2 8" xfId="2127"/>
    <cellStyle name="Normal 39 2 8 2" xfId="2128"/>
    <cellStyle name="Normal 39 2 8 2 2" xfId="6757"/>
    <cellStyle name="Normal 39 2 8 3" xfId="2129"/>
    <cellStyle name="Normal 39 2 8 3 2" xfId="6758"/>
    <cellStyle name="Normal 39 2 8 4" xfId="2130"/>
    <cellStyle name="Normal 39 2 8 4 2" xfId="6759"/>
    <cellStyle name="Normal 39 2 8 5" xfId="2131"/>
    <cellStyle name="Normal 39 2 8 5 2" xfId="6760"/>
    <cellStyle name="Normal 39 2 8 6" xfId="2132"/>
    <cellStyle name="Normal 39 2 8 6 2" xfId="6761"/>
    <cellStyle name="Normal 39 2 8 7" xfId="2133"/>
    <cellStyle name="Normal 39 2 8 7 2" xfId="6762"/>
    <cellStyle name="Normal 39 2 8 8" xfId="2134"/>
    <cellStyle name="Normal 39 2 8 8 2" xfId="6763"/>
    <cellStyle name="Normal 39 2 8 9" xfId="6756"/>
    <cellStyle name="Normal 39 2 9" xfId="2135"/>
    <cellStyle name="Normal 39 2 9 2" xfId="2136"/>
    <cellStyle name="Normal 39 2 9 2 2" xfId="6765"/>
    <cellStyle name="Normal 39 2 9 3" xfId="2137"/>
    <cellStyle name="Normal 39 2 9 3 2" xfId="6766"/>
    <cellStyle name="Normal 39 2 9 4" xfId="2138"/>
    <cellStyle name="Normal 39 2 9 4 2" xfId="6767"/>
    <cellStyle name="Normal 39 2 9 5" xfId="2139"/>
    <cellStyle name="Normal 39 2 9 5 2" xfId="6768"/>
    <cellStyle name="Normal 39 2 9 6" xfId="2140"/>
    <cellStyle name="Normal 39 2 9 6 2" xfId="6769"/>
    <cellStyle name="Normal 39 2 9 7" xfId="2141"/>
    <cellStyle name="Normal 39 2 9 7 2" xfId="6770"/>
    <cellStyle name="Normal 39 2 9 8" xfId="2142"/>
    <cellStyle name="Normal 39 2 9 8 2" xfId="6771"/>
    <cellStyle name="Normal 39 2 9 9" xfId="6764"/>
    <cellStyle name="Normal 39 3" xfId="2143"/>
    <cellStyle name="Normal 39 3 10" xfId="2144"/>
    <cellStyle name="Normal 39 3 10 2" xfId="2145"/>
    <cellStyle name="Normal 39 3 10 2 2" xfId="6774"/>
    <cellStyle name="Normal 39 3 10 3" xfId="2146"/>
    <cellStyle name="Normal 39 3 10 3 2" xfId="6775"/>
    <cellStyle name="Normal 39 3 10 4" xfId="2147"/>
    <cellStyle name="Normal 39 3 10 4 2" xfId="6776"/>
    <cellStyle name="Normal 39 3 10 5" xfId="2148"/>
    <cellStyle name="Normal 39 3 10 5 2" xfId="6777"/>
    <cellStyle name="Normal 39 3 10 6" xfId="2149"/>
    <cellStyle name="Normal 39 3 10 6 2" xfId="6778"/>
    <cellStyle name="Normal 39 3 10 7" xfId="2150"/>
    <cellStyle name="Normal 39 3 10 7 2" xfId="6779"/>
    <cellStyle name="Normal 39 3 10 8" xfId="2151"/>
    <cellStyle name="Normal 39 3 10 8 2" xfId="6780"/>
    <cellStyle name="Normal 39 3 10 9" xfId="6773"/>
    <cellStyle name="Normal 39 3 11" xfId="6772"/>
    <cellStyle name="Normal 39 3 2" xfId="2152"/>
    <cellStyle name="Normal 39 3 2 10" xfId="2153"/>
    <cellStyle name="Normal 39 3 2 10 2" xfId="6782"/>
    <cellStyle name="Normal 39 3 2 11" xfId="2154"/>
    <cellStyle name="Normal 39 3 2 11 2" xfId="6783"/>
    <cellStyle name="Normal 39 3 2 12" xfId="2155"/>
    <cellStyle name="Normal 39 3 2 12 2" xfId="6784"/>
    <cellStyle name="Normal 39 3 2 13" xfId="2156"/>
    <cellStyle name="Normal 39 3 2 13 2" xfId="6785"/>
    <cellStyle name="Normal 39 3 2 14" xfId="2157"/>
    <cellStyle name="Normal 39 3 2 14 2" xfId="6786"/>
    <cellStyle name="Normal 39 3 2 15" xfId="2158"/>
    <cellStyle name="Normal 39 3 2 15 2" xfId="6787"/>
    <cellStyle name="Normal 39 3 2 16" xfId="2159"/>
    <cellStyle name="Normal 39 3 2 16 2" xfId="6788"/>
    <cellStyle name="Normal 39 3 2 17" xfId="6781"/>
    <cellStyle name="Normal 39 3 2 2" xfId="2160"/>
    <cellStyle name="Normal 39 3 2 2 2" xfId="6789"/>
    <cellStyle name="Normal 39 3 2 3" xfId="2161"/>
    <cellStyle name="Normal 39 3 2 3 2" xfId="6790"/>
    <cellStyle name="Normal 39 3 2 4" xfId="2162"/>
    <cellStyle name="Normal 39 3 2 4 2" xfId="6791"/>
    <cellStyle name="Normal 39 3 2 5" xfId="2163"/>
    <cellStyle name="Normal 39 3 2 5 2" xfId="6792"/>
    <cellStyle name="Normal 39 3 2 6" xfId="2164"/>
    <cellStyle name="Normal 39 3 2 6 2" xfId="6793"/>
    <cellStyle name="Normal 39 3 2 7" xfId="2165"/>
    <cellStyle name="Normal 39 3 2 7 2" xfId="6794"/>
    <cellStyle name="Normal 39 3 2 8" xfId="2166"/>
    <cellStyle name="Normal 39 3 2 8 2" xfId="6795"/>
    <cellStyle name="Normal 39 3 2 9" xfId="2167"/>
    <cellStyle name="Normal 39 3 2 9 2" xfId="6796"/>
    <cellStyle name="Normal 39 3 3" xfId="2168"/>
    <cellStyle name="Normal 39 3 3 2" xfId="6797"/>
    <cellStyle name="Normal 39 3 4" xfId="2169"/>
    <cellStyle name="Normal 39 3 4 2" xfId="2170"/>
    <cellStyle name="Normal 39 3 4 2 2" xfId="6799"/>
    <cellStyle name="Normal 39 3 4 3" xfId="2171"/>
    <cellStyle name="Normal 39 3 4 3 2" xfId="6800"/>
    <cellStyle name="Normal 39 3 4 4" xfId="2172"/>
    <cellStyle name="Normal 39 3 4 4 2" xfId="6801"/>
    <cellStyle name="Normal 39 3 4 5" xfId="2173"/>
    <cellStyle name="Normal 39 3 4 5 2" xfId="6802"/>
    <cellStyle name="Normal 39 3 4 6" xfId="2174"/>
    <cellStyle name="Normal 39 3 4 6 2" xfId="6803"/>
    <cellStyle name="Normal 39 3 4 7" xfId="2175"/>
    <cellStyle name="Normal 39 3 4 7 2" xfId="6804"/>
    <cellStyle name="Normal 39 3 4 8" xfId="2176"/>
    <cellStyle name="Normal 39 3 4 8 2" xfId="6805"/>
    <cellStyle name="Normal 39 3 4 9" xfId="6798"/>
    <cellStyle name="Normal 39 3 5" xfId="2177"/>
    <cellStyle name="Normal 39 3 5 2" xfId="2178"/>
    <cellStyle name="Normal 39 3 5 2 2" xfId="6807"/>
    <cellStyle name="Normal 39 3 5 3" xfId="2179"/>
    <cellStyle name="Normal 39 3 5 3 2" xfId="6808"/>
    <cellStyle name="Normal 39 3 5 4" xfId="2180"/>
    <cellStyle name="Normal 39 3 5 4 2" xfId="6809"/>
    <cellStyle name="Normal 39 3 5 5" xfId="2181"/>
    <cellStyle name="Normal 39 3 5 5 2" xfId="6810"/>
    <cellStyle name="Normal 39 3 5 6" xfId="2182"/>
    <cellStyle name="Normal 39 3 5 6 2" xfId="6811"/>
    <cellStyle name="Normal 39 3 5 7" xfId="2183"/>
    <cellStyle name="Normal 39 3 5 7 2" xfId="6812"/>
    <cellStyle name="Normal 39 3 5 8" xfId="2184"/>
    <cellStyle name="Normal 39 3 5 8 2" xfId="6813"/>
    <cellStyle name="Normal 39 3 5 9" xfId="6806"/>
    <cellStyle name="Normal 39 3 6" xfId="2185"/>
    <cellStyle name="Normal 39 3 6 2" xfId="2186"/>
    <cellStyle name="Normal 39 3 6 2 2" xfId="6815"/>
    <cellStyle name="Normal 39 3 6 3" xfId="2187"/>
    <cellStyle name="Normal 39 3 6 3 2" xfId="6816"/>
    <cellStyle name="Normal 39 3 6 4" xfId="2188"/>
    <cellStyle name="Normal 39 3 6 4 2" xfId="6817"/>
    <cellStyle name="Normal 39 3 6 5" xfId="2189"/>
    <cellStyle name="Normal 39 3 6 5 2" xfId="6818"/>
    <cellStyle name="Normal 39 3 6 6" xfId="2190"/>
    <cellStyle name="Normal 39 3 6 6 2" xfId="6819"/>
    <cellStyle name="Normal 39 3 6 7" xfId="2191"/>
    <cellStyle name="Normal 39 3 6 7 2" xfId="6820"/>
    <cellStyle name="Normal 39 3 6 8" xfId="2192"/>
    <cellStyle name="Normal 39 3 6 8 2" xfId="6821"/>
    <cellStyle name="Normal 39 3 6 9" xfId="6814"/>
    <cellStyle name="Normal 39 3 7" xfId="2193"/>
    <cellStyle name="Normal 39 3 7 2" xfId="2194"/>
    <cellStyle name="Normal 39 3 7 2 2" xfId="6823"/>
    <cellStyle name="Normal 39 3 7 3" xfId="2195"/>
    <cellStyle name="Normal 39 3 7 3 2" xfId="6824"/>
    <cellStyle name="Normal 39 3 7 4" xfId="2196"/>
    <cellStyle name="Normal 39 3 7 4 2" xfId="6825"/>
    <cellStyle name="Normal 39 3 7 5" xfId="2197"/>
    <cellStyle name="Normal 39 3 7 5 2" xfId="6826"/>
    <cellStyle name="Normal 39 3 7 6" xfId="2198"/>
    <cellStyle name="Normal 39 3 7 6 2" xfId="6827"/>
    <cellStyle name="Normal 39 3 7 7" xfId="2199"/>
    <cellStyle name="Normal 39 3 7 7 2" xfId="6828"/>
    <cellStyle name="Normal 39 3 7 8" xfId="2200"/>
    <cellStyle name="Normal 39 3 7 8 2" xfId="6829"/>
    <cellStyle name="Normal 39 3 7 9" xfId="6822"/>
    <cellStyle name="Normal 39 3 8" xfId="2201"/>
    <cellStyle name="Normal 39 3 8 2" xfId="2202"/>
    <cellStyle name="Normal 39 3 8 2 2" xfId="6831"/>
    <cellStyle name="Normal 39 3 8 3" xfId="2203"/>
    <cellStyle name="Normal 39 3 8 3 2" xfId="6832"/>
    <cellStyle name="Normal 39 3 8 4" xfId="2204"/>
    <cellStyle name="Normal 39 3 8 4 2" xfId="6833"/>
    <cellStyle name="Normal 39 3 8 5" xfId="2205"/>
    <cellStyle name="Normal 39 3 8 5 2" xfId="6834"/>
    <cellStyle name="Normal 39 3 8 6" xfId="2206"/>
    <cellStyle name="Normal 39 3 8 6 2" xfId="6835"/>
    <cellStyle name="Normal 39 3 8 7" xfId="2207"/>
    <cellStyle name="Normal 39 3 8 7 2" xfId="6836"/>
    <cellStyle name="Normal 39 3 8 8" xfId="2208"/>
    <cellStyle name="Normal 39 3 8 8 2" xfId="6837"/>
    <cellStyle name="Normal 39 3 8 9" xfId="6830"/>
    <cellStyle name="Normal 39 3 9" xfId="2209"/>
    <cellStyle name="Normal 39 3 9 2" xfId="2210"/>
    <cellStyle name="Normal 39 3 9 2 2" xfId="6839"/>
    <cellStyle name="Normal 39 3 9 3" xfId="2211"/>
    <cellStyle name="Normal 39 3 9 3 2" xfId="6840"/>
    <cellStyle name="Normal 39 3 9 4" xfId="2212"/>
    <cellStyle name="Normal 39 3 9 4 2" xfId="6841"/>
    <cellStyle name="Normal 39 3 9 5" xfId="2213"/>
    <cellStyle name="Normal 39 3 9 5 2" xfId="6842"/>
    <cellStyle name="Normal 39 3 9 6" xfId="2214"/>
    <cellStyle name="Normal 39 3 9 6 2" xfId="6843"/>
    <cellStyle name="Normal 39 3 9 7" xfId="2215"/>
    <cellStyle name="Normal 39 3 9 7 2" xfId="6844"/>
    <cellStyle name="Normal 39 3 9 8" xfId="2216"/>
    <cellStyle name="Normal 39 3 9 8 2" xfId="6845"/>
    <cellStyle name="Normal 39 3 9 9" xfId="6838"/>
    <cellStyle name="Normal 39 4" xfId="6697"/>
    <cellStyle name="Normal 4" xfId="2217"/>
    <cellStyle name="Normal 4 10" xfId="3846"/>
    <cellStyle name="Normal 4 2" xfId="2218"/>
    <cellStyle name="Normal 4 2 10" xfId="2219"/>
    <cellStyle name="Normal 4 2 10 2" xfId="4744"/>
    <cellStyle name="Normal 4 2 10 2 2" xfId="9958"/>
    <cellStyle name="Normal 4 2 10 2 2 2" xfId="14183"/>
    <cellStyle name="Normal 4 2 10 2 3" xfId="12649"/>
    <cellStyle name="Normal 4 2 10 2 4" xfId="15959"/>
    <cellStyle name="Normal 4 2 10 2 5" xfId="8424"/>
    <cellStyle name="Normal 4 2 10 3" xfId="9957"/>
    <cellStyle name="Normal 4 2 10 3 2" xfId="14182"/>
    <cellStyle name="Normal 4 2 10 4" xfId="11731"/>
    <cellStyle name="Normal 4 2 10 5" xfId="15041"/>
    <cellStyle name="Normal 4 2 10 6" xfId="6847"/>
    <cellStyle name="Normal 4 2 11" xfId="4743"/>
    <cellStyle name="Normal 4 2 11 2" xfId="9959"/>
    <cellStyle name="Normal 4 2 11 2 2" xfId="14184"/>
    <cellStyle name="Normal 4 2 11 3" xfId="12648"/>
    <cellStyle name="Normal 4 2 11 4" xfId="15958"/>
    <cellStyle name="Normal 4 2 11 5" xfId="8423"/>
    <cellStyle name="Normal 4 2 12" xfId="9956"/>
    <cellStyle name="Normal 4 2 12 2" xfId="14181"/>
    <cellStyle name="Normal 4 2 13" xfId="11730"/>
    <cellStyle name="Normal 4 2 14" xfId="15040"/>
    <cellStyle name="Normal 4 2 15" xfId="6846"/>
    <cellStyle name="Normal 4 2 2" xfId="2220"/>
    <cellStyle name="Normal 4 2 2 2" xfId="4745"/>
    <cellStyle name="Normal 4 2 2 2 2" xfId="9961"/>
    <cellStyle name="Normal 4 2 2 2 2 2" xfId="14186"/>
    <cellStyle name="Normal 4 2 2 2 3" xfId="12650"/>
    <cellStyle name="Normal 4 2 2 2 4" xfId="15960"/>
    <cellStyle name="Normal 4 2 2 2 5" xfId="8425"/>
    <cellStyle name="Normal 4 2 2 3" xfId="9960"/>
    <cellStyle name="Normal 4 2 2 3 2" xfId="14185"/>
    <cellStyle name="Normal 4 2 2 4" xfId="11732"/>
    <cellStyle name="Normal 4 2 2 5" xfId="15042"/>
    <cellStyle name="Normal 4 2 2 6" xfId="6848"/>
    <cellStyle name="Normal 4 2 3" xfId="2221"/>
    <cellStyle name="Normal 4 2 3 2" xfId="4746"/>
    <cellStyle name="Normal 4 2 3 2 2" xfId="9963"/>
    <cellStyle name="Normal 4 2 3 2 2 2" xfId="14188"/>
    <cellStyle name="Normal 4 2 3 2 3" xfId="12651"/>
    <cellStyle name="Normal 4 2 3 2 4" xfId="15961"/>
    <cellStyle name="Normal 4 2 3 2 5" xfId="8426"/>
    <cellStyle name="Normal 4 2 3 3" xfId="9962"/>
    <cellStyle name="Normal 4 2 3 3 2" xfId="14187"/>
    <cellStyle name="Normal 4 2 3 4" xfId="11733"/>
    <cellStyle name="Normal 4 2 3 5" xfId="15043"/>
    <cellStyle name="Normal 4 2 3 6" xfId="6849"/>
    <cellStyle name="Normal 4 2 4" xfId="2222"/>
    <cellStyle name="Normal 4 2 4 2" xfId="4747"/>
    <cellStyle name="Normal 4 2 4 2 2" xfId="9965"/>
    <cellStyle name="Normal 4 2 4 2 2 2" xfId="14190"/>
    <cellStyle name="Normal 4 2 4 2 3" xfId="12652"/>
    <cellStyle name="Normal 4 2 4 2 4" xfId="15962"/>
    <cellStyle name="Normal 4 2 4 2 5" xfId="8427"/>
    <cellStyle name="Normal 4 2 4 3" xfId="9964"/>
    <cellStyle name="Normal 4 2 4 3 2" xfId="14189"/>
    <cellStyle name="Normal 4 2 4 4" xfId="11734"/>
    <cellStyle name="Normal 4 2 4 5" xfId="15044"/>
    <cellStyle name="Normal 4 2 4 6" xfId="6850"/>
    <cellStyle name="Normal 4 2 5" xfId="2223"/>
    <cellStyle name="Normal 4 2 5 2" xfId="4748"/>
    <cellStyle name="Normal 4 2 5 2 2" xfId="9967"/>
    <cellStyle name="Normal 4 2 5 2 2 2" xfId="14192"/>
    <cellStyle name="Normal 4 2 5 2 3" xfId="12653"/>
    <cellStyle name="Normal 4 2 5 2 4" xfId="15963"/>
    <cellStyle name="Normal 4 2 5 2 5" xfId="8428"/>
    <cellStyle name="Normal 4 2 5 3" xfId="9966"/>
    <cellStyle name="Normal 4 2 5 3 2" xfId="14191"/>
    <cellStyle name="Normal 4 2 5 4" xfId="11735"/>
    <cellStyle name="Normal 4 2 5 5" xfId="15045"/>
    <cellStyle name="Normal 4 2 5 6" xfId="6851"/>
    <cellStyle name="Normal 4 2 6" xfId="2224"/>
    <cellStyle name="Normal 4 2 6 2" xfId="4749"/>
    <cellStyle name="Normal 4 2 6 2 2" xfId="9969"/>
    <cellStyle name="Normal 4 2 6 2 2 2" xfId="14194"/>
    <cellStyle name="Normal 4 2 6 2 3" xfId="12654"/>
    <cellStyle name="Normal 4 2 6 2 4" xfId="15964"/>
    <cellStyle name="Normal 4 2 6 2 5" xfId="8429"/>
    <cellStyle name="Normal 4 2 6 3" xfId="9968"/>
    <cellStyle name="Normal 4 2 6 3 2" xfId="14193"/>
    <cellStyle name="Normal 4 2 6 4" xfId="11736"/>
    <cellStyle name="Normal 4 2 6 5" xfId="15046"/>
    <cellStyle name="Normal 4 2 6 6" xfId="6852"/>
    <cellStyle name="Normal 4 2 7" xfId="2225"/>
    <cellStyle name="Normal 4 2 7 2" xfId="4750"/>
    <cellStyle name="Normal 4 2 7 2 2" xfId="9971"/>
    <cellStyle name="Normal 4 2 7 2 2 2" xfId="14196"/>
    <cellStyle name="Normal 4 2 7 2 3" xfId="12655"/>
    <cellStyle name="Normal 4 2 7 2 4" xfId="15965"/>
    <cellStyle name="Normal 4 2 7 2 5" xfId="8430"/>
    <cellStyle name="Normal 4 2 7 3" xfId="9970"/>
    <cellStyle name="Normal 4 2 7 3 2" xfId="14195"/>
    <cellStyle name="Normal 4 2 7 4" xfId="11737"/>
    <cellStyle name="Normal 4 2 7 5" xfId="15047"/>
    <cellStyle name="Normal 4 2 7 6" xfId="6853"/>
    <cellStyle name="Normal 4 2 8" xfId="2226"/>
    <cellStyle name="Normal 4 2 8 2" xfId="4751"/>
    <cellStyle name="Normal 4 2 8 2 2" xfId="9973"/>
    <cellStyle name="Normal 4 2 8 2 2 2" xfId="14198"/>
    <cellStyle name="Normal 4 2 8 2 3" xfId="12656"/>
    <cellStyle name="Normal 4 2 8 2 4" xfId="15966"/>
    <cellStyle name="Normal 4 2 8 2 5" xfId="8431"/>
    <cellStyle name="Normal 4 2 8 3" xfId="9972"/>
    <cellStyle name="Normal 4 2 8 3 2" xfId="14197"/>
    <cellStyle name="Normal 4 2 8 4" xfId="11738"/>
    <cellStyle name="Normal 4 2 8 5" xfId="15048"/>
    <cellStyle name="Normal 4 2 8 6" xfId="6854"/>
    <cellStyle name="Normal 4 2 9" xfId="2227"/>
    <cellStyle name="Normal 4 2 9 2" xfId="4752"/>
    <cellStyle name="Normal 4 2 9 2 2" xfId="9975"/>
    <cellStyle name="Normal 4 2 9 2 2 2" xfId="14200"/>
    <cellStyle name="Normal 4 2 9 2 3" xfId="12657"/>
    <cellStyle name="Normal 4 2 9 2 4" xfId="15967"/>
    <cellStyle name="Normal 4 2 9 2 5" xfId="8432"/>
    <cellStyle name="Normal 4 2 9 3" xfId="9974"/>
    <cellStyle name="Normal 4 2 9 3 2" xfId="14199"/>
    <cellStyle name="Normal 4 2 9 4" xfId="11739"/>
    <cellStyle name="Normal 4 2 9 5" xfId="15049"/>
    <cellStyle name="Normal 4 2 9 6" xfId="6855"/>
    <cellStyle name="Normal 4 3" xfId="2228"/>
    <cellStyle name="Normal 4 3 10" xfId="2229"/>
    <cellStyle name="Normal 4 3 10 2" xfId="4754"/>
    <cellStyle name="Normal 4 3 10 2 2" xfId="9978"/>
    <cellStyle name="Normal 4 3 10 2 2 2" xfId="14203"/>
    <cellStyle name="Normal 4 3 10 2 3" xfId="12659"/>
    <cellStyle name="Normal 4 3 10 2 4" xfId="15969"/>
    <cellStyle name="Normal 4 3 10 2 5" xfId="8434"/>
    <cellStyle name="Normal 4 3 10 3" xfId="9977"/>
    <cellStyle name="Normal 4 3 10 3 2" xfId="14202"/>
    <cellStyle name="Normal 4 3 10 4" xfId="11741"/>
    <cellStyle name="Normal 4 3 10 5" xfId="15051"/>
    <cellStyle name="Normal 4 3 10 6" xfId="6857"/>
    <cellStyle name="Normal 4 3 11" xfId="4753"/>
    <cellStyle name="Normal 4 3 11 2" xfId="9979"/>
    <cellStyle name="Normal 4 3 11 2 2" xfId="14204"/>
    <cellStyle name="Normal 4 3 11 3" xfId="12658"/>
    <cellStyle name="Normal 4 3 11 4" xfId="15968"/>
    <cellStyle name="Normal 4 3 11 5" xfId="8433"/>
    <cellStyle name="Normal 4 3 12" xfId="9976"/>
    <cellStyle name="Normal 4 3 12 2" xfId="14201"/>
    <cellStyle name="Normal 4 3 13" xfId="11740"/>
    <cellStyle name="Normal 4 3 14" xfId="15050"/>
    <cellStyle name="Normal 4 3 15" xfId="6856"/>
    <cellStyle name="Normal 4 3 2" xfId="2230"/>
    <cellStyle name="Normal 4 3 2 2" xfId="4755"/>
    <cellStyle name="Normal 4 3 2 2 2" xfId="9981"/>
    <cellStyle name="Normal 4 3 2 2 2 2" xfId="14206"/>
    <cellStyle name="Normal 4 3 2 2 3" xfId="12660"/>
    <cellStyle name="Normal 4 3 2 2 4" xfId="15970"/>
    <cellStyle name="Normal 4 3 2 2 5" xfId="8435"/>
    <cellStyle name="Normal 4 3 2 3" xfId="9980"/>
    <cellStyle name="Normal 4 3 2 3 2" xfId="14205"/>
    <cellStyle name="Normal 4 3 2 4" xfId="11742"/>
    <cellStyle name="Normal 4 3 2 5" xfId="15052"/>
    <cellStyle name="Normal 4 3 2 6" xfId="6858"/>
    <cellStyle name="Normal 4 3 3" xfId="2231"/>
    <cellStyle name="Normal 4 3 3 2" xfId="4756"/>
    <cellStyle name="Normal 4 3 3 2 2" xfId="9983"/>
    <cellStyle name="Normal 4 3 3 2 2 2" xfId="14208"/>
    <cellStyle name="Normal 4 3 3 2 3" xfId="12661"/>
    <cellStyle name="Normal 4 3 3 2 4" xfId="15971"/>
    <cellStyle name="Normal 4 3 3 2 5" xfId="8436"/>
    <cellStyle name="Normal 4 3 3 3" xfId="9982"/>
    <cellStyle name="Normal 4 3 3 3 2" xfId="14207"/>
    <cellStyle name="Normal 4 3 3 4" xfId="11743"/>
    <cellStyle name="Normal 4 3 3 5" xfId="15053"/>
    <cellStyle name="Normal 4 3 3 6" xfId="6859"/>
    <cellStyle name="Normal 4 3 4" xfId="2232"/>
    <cellStyle name="Normal 4 3 4 2" xfId="4757"/>
    <cellStyle name="Normal 4 3 4 2 2" xfId="9985"/>
    <cellStyle name="Normal 4 3 4 2 2 2" xfId="14210"/>
    <cellStyle name="Normal 4 3 4 2 3" xfId="12662"/>
    <cellStyle name="Normal 4 3 4 2 4" xfId="15972"/>
    <cellStyle name="Normal 4 3 4 2 5" xfId="8437"/>
    <cellStyle name="Normal 4 3 4 3" xfId="9984"/>
    <cellStyle name="Normal 4 3 4 3 2" xfId="14209"/>
    <cellStyle name="Normal 4 3 4 4" xfId="11744"/>
    <cellStyle name="Normal 4 3 4 5" xfId="15054"/>
    <cellStyle name="Normal 4 3 4 6" xfId="6860"/>
    <cellStyle name="Normal 4 3 5" xfId="2233"/>
    <cellStyle name="Normal 4 3 5 2" xfId="4758"/>
    <cellStyle name="Normal 4 3 5 2 2" xfId="9987"/>
    <cellStyle name="Normal 4 3 5 2 2 2" xfId="14212"/>
    <cellStyle name="Normal 4 3 5 2 3" xfId="12663"/>
    <cellStyle name="Normal 4 3 5 2 4" xfId="15973"/>
    <cellStyle name="Normal 4 3 5 2 5" xfId="8438"/>
    <cellStyle name="Normal 4 3 5 3" xfId="9986"/>
    <cellStyle name="Normal 4 3 5 3 2" xfId="14211"/>
    <cellStyle name="Normal 4 3 5 4" xfId="11745"/>
    <cellStyle name="Normal 4 3 5 5" xfId="15055"/>
    <cellStyle name="Normal 4 3 5 6" xfId="6861"/>
    <cellStyle name="Normal 4 3 6" xfId="2234"/>
    <cellStyle name="Normal 4 3 6 2" xfId="4759"/>
    <cellStyle name="Normal 4 3 6 2 2" xfId="9989"/>
    <cellStyle name="Normal 4 3 6 2 2 2" xfId="14214"/>
    <cellStyle name="Normal 4 3 6 2 3" xfId="12664"/>
    <cellStyle name="Normal 4 3 6 2 4" xfId="15974"/>
    <cellStyle name="Normal 4 3 6 2 5" xfId="8439"/>
    <cellStyle name="Normal 4 3 6 3" xfId="9988"/>
    <cellStyle name="Normal 4 3 6 3 2" xfId="14213"/>
    <cellStyle name="Normal 4 3 6 4" xfId="11746"/>
    <cellStyle name="Normal 4 3 6 5" xfId="15056"/>
    <cellStyle name="Normal 4 3 6 6" xfId="6862"/>
    <cellStyle name="Normal 4 3 7" xfId="2235"/>
    <cellStyle name="Normal 4 3 7 2" xfId="4760"/>
    <cellStyle name="Normal 4 3 7 2 2" xfId="9991"/>
    <cellStyle name="Normal 4 3 7 2 2 2" xfId="14216"/>
    <cellStyle name="Normal 4 3 7 2 3" xfId="12665"/>
    <cellStyle name="Normal 4 3 7 2 4" xfId="15975"/>
    <cellStyle name="Normal 4 3 7 2 5" xfId="8440"/>
    <cellStyle name="Normal 4 3 7 3" xfId="9990"/>
    <cellStyle name="Normal 4 3 7 3 2" xfId="14215"/>
    <cellStyle name="Normal 4 3 7 4" xfId="11747"/>
    <cellStyle name="Normal 4 3 7 5" xfId="15057"/>
    <cellStyle name="Normal 4 3 7 6" xfId="6863"/>
    <cellStyle name="Normal 4 3 8" xfId="2236"/>
    <cellStyle name="Normal 4 3 8 2" xfId="4761"/>
    <cellStyle name="Normal 4 3 8 2 2" xfId="9993"/>
    <cellStyle name="Normal 4 3 8 2 2 2" xfId="14218"/>
    <cellStyle name="Normal 4 3 8 2 3" xfId="12666"/>
    <cellStyle name="Normal 4 3 8 2 4" xfId="15976"/>
    <cellStyle name="Normal 4 3 8 2 5" xfId="8441"/>
    <cellStyle name="Normal 4 3 8 3" xfId="9992"/>
    <cellStyle name="Normal 4 3 8 3 2" xfId="14217"/>
    <cellStyle name="Normal 4 3 8 4" xfId="11748"/>
    <cellStyle name="Normal 4 3 8 5" xfId="15058"/>
    <cellStyle name="Normal 4 3 8 6" xfId="6864"/>
    <cellStyle name="Normal 4 3 9" xfId="2237"/>
    <cellStyle name="Normal 4 3 9 2" xfId="4762"/>
    <cellStyle name="Normal 4 3 9 2 2" xfId="9995"/>
    <cellStyle name="Normal 4 3 9 2 2 2" xfId="14220"/>
    <cellStyle name="Normal 4 3 9 2 3" xfId="12667"/>
    <cellStyle name="Normal 4 3 9 2 4" xfId="15977"/>
    <cellStyle name="Normal 4 3 9 2 5" xfId="8442"/>
    <cellStyle name="Normal 4 3 9 3" xfId="9994"/>
    <cellStyle name="Normal 4 3 9 3 2" xfId="14219"/>
    <cellStyle name="Normal 4 3 9 4" xfId="11749"/>
    <cellStyle name="Normal 4 3 9 5" xfId="15059"/>
    <cellStyle name="Normal 4 3 9 6" xfId="6865"/>
    <cellStyle name="Normal 4 4" xfId="2238"/>
    <cellStyle name="Normal 4 4 10" xfId="2239"/>
    <cellStyle name="Normal 4 4 10 2" xfId="4764"/>
    <cellStyle name="Normal 4 4 10 2 2" xfId="9998"/>
    <cellStyle name="Normal 4 4 10 2 2 2" xfId="14223"/>
    <cellStyle name="Normal 4 4 10 2 3" xfId="12669"/>
    <cellStyle name="Normal 4 4 10 2 4" xfId="15979"/>
    <cellStyle name="Normal 4 4 10 2 5" xfId="8444"/>
    <cellStyle name="Normal 4 4 10 3" xfId="9997"/>
    <cellStyle name="Normal 4 4 10 3 2" xfId="14222"/>
    <cellStyle name="Normal 4 4 10 4" xfId="11751"/>
    <cellStyle name="Normal 4 4 10 5" xfId="15061"/>
    <cellStyle name="Normal 4 4 10 6" xfId="6867"/>
    <cellStyle name="Normal 4 4 11" xfId="4763"/>
    <cellStyle name="Normal 4 4 11 2" xfId="9999"/>
    <cellStyle name="Normal 4 4 11 2 2" xfId="14224"/>
    <cellStyle name="Normal 4 4 11 3" xfId="12668"/>
    <cellStyle name="Normal 4 4 11 4" xfId="15978"/>
    <cellStyle name="Normal 4 4 11 5" xfId="8443"/>
    <cellStyle name="Normal 4 4 12" xfId="9996"/>
    <cellStyle name="Normal 4 4 12 2" xfId="14221"/>
    <cellStyle name="Normal 4 4 13" xfId="11750"/>
    <cellStyle name="Normal 4 4 14" xfId="15060"/>
    <cellStyle name="Normal 4 4 15" xfId="6866"/>
    <cellStyle name="Normal 4 4 2" xfId="2240"/>
    <cellStyle name="Normal 4 4 2 2" xfId="4765"/>
    <cellStyle name="Normal 4 4 2 2 2" xfId="10001"/>
    <cellStyle name="Normal 4 4 2 2 2 2" xfId="14226"/>
    <cellStyle name="Normal 4 4 2 2 3" xfId="12670"/>
    <cellStyle name="Normal 4 4 2 2 4" xfId="15980"/>
    <cellStyle name="Normal 4 4 2 2 5" xfId="8445"/>
    <cellStyle name="Normal 4 4 2 3" xfId="10000"/>
    <cellStyle name="Normal 4 4 2 3 2" xfId="14225"/>
    <cellStyle name="Normal 4 4 2 4" xfId="11752"/>
    <cellStyle name="Normal 4 4 2 5" xfId="15062"/>
    <cellStyle name="Normal 4 4 2 6" xfId="6868"/>
    <cellStyle name="Normal 4 4 3" xfId="2241"/>
    <cellStyle name="Normal 4 4 3 2" xfId="4766"/>
    <cellStyle name="Normal 4 4 3 2 2" xfId="10003"/>
    <cellStyle name="Normal 4 4 3 2 2 2" xfId="14228"/>
    <cellStyle name="Normal 4 4 3 2 3" xfId="12671"/>
    <cellStyle name="Normal 4 4 3 2 4" xfId="15981"/>
    <cellStyle name="Normal 4 4 3 2 5" xfId="8446"/>
    <cellStyle name="Normal 4 4 3 3" xfId="10002"/>
    <cellStyle name="Normal 4 4 3 3 2" xfId="14227"/>
    <cellStyle name="Normal 4 4 3 4" xfId="11753"/>
    <cellStyle name="Normal 4 4 3 5" xfId="15063"/>
    <cellStyle name="Normal 4 4 3 6" xfId="6869"/>
    <cellStyle name="Normal 4 4 4" xfId="2242"/>
    <cellStyle name="Normal 4 4 4 2" xfId="4767"/>
    <cellStyle name="Normal 4 4 4 2 2" xfId="10005"/>
    <cellStyle name="Normal 4 4 4 2 2 2" xfId="14230"/>
    <cellStyle name="Normal 4 4 4 2 3" xfId="12672"/>
    <cellStyle name="Normal 4 4 4 2 4" xfId="15982"/>
    <cellStyle name="Normal 4 4 4 2 5" xfId="8447"/>
    <cellStyle name="Normal 4 4 4 3" xfId="10004"/>
    <cellStyle name="Normal 4 4 4 3 2" xfId="14229"/>
    <cellStyle name="Normal 4 4 4 4" xfId="11754"/>
    <cellStyle name="Normal 4 4 4 5" xfId="15064"/>
    <cellStyle name="Normal 4 4 4 6" xfId="6870"/>
    <cellStyle name="Normal 4 4 5" xfId="2243"/>
    <cellStyle name="Normal 4 4 5 2" xfId="4768"/>
    <cellStyle name="Normal 4 4 5 2 2" xfId="10007"/>
    <cellStyle name="Normal 4 4 5 2 2 2" xfId="14232"/>
    <cellStyle name="Normal 4 4 5 2 3" xfId="12673"/>
    <cellStyle name="Normal 4 4 5 2 4" xfId="15983"/>
    <cellStyle name="Normal 4 4 5 2 5" xfId="8448"/>
    <cellStyle name="Normal 4 4 5 3" xfId="10006"/>
    <cellStyle name="Normal 4 4 5 3 2" xfId="14231"/>
    <cellStyle name="Normal 4 4 5 4" xfId="11755"/>
    <cellStyle name="Normal 4 4 5 5" xfId="15065"/>
    <cellStyle name="Normal 4 4 5 6" xfId="6871"/>
    <cellStyle name="Normal 4 4 6" xfId="2244"/>
    <cellStyle name="Normal 4 4 6 2" xfId="4769"/>
    <cellStyle name="Normal 4 4 6 2 2" xfId="10009"/>
    <cellStyle name="Normal 4 4 6 2 2 2" xfId="14234"/>
    <cellStyle name="Normal 4 4 6 2 3" xfId="12674"/>
    <cellStyle name="Normal 4 4 6 2 4" xfId="15984"/>
    <cellStyle name="Normal 4 4 6 2 5" xfId="8449"/>
    <cellStyle name="Normal 4 4 6 3" xfId="10008"/>
    <cellStyle name="Normal 4 4 6 3 2" xfId="14233"/>
    <cellStyle name="Normal 4 4 6 4" xfId="11756"/>
    <cellStyle name="Normal 4 4 6 5" xfId="15066"/>
    <cellStyle name="Normal 4 4 6 6" xfId="6872"/>
    <cellStyle name="Normal 4 4 7" xfId="2245"/>
    <cellStyle name="Normal 4 4 7 2" xfId="4770"/>
    <cellStyle name="Normal 4 4 7 2 2" xfId="10011"/>
    <cellStyle name="Normal 4 4 7 2 2 2" xfId="14236"/>
    <cellStyle name="Normal 4 4 7 2 3" xfId="12675"/>
    <cellStyle name="Normal 4 4 7 2 4" xfId="15985"/>
    <cellStyle name="Normal 4 4 7 2 5" xfId="8450"/>
    <cellStyle name="Normal 4 4 7 3" xfId="10010"/>
    <cellStyle name="Normal 4 4 7 3 2" xfId="14235"/>
    <cellStyle name="Normal 4 4 7 4" xfId="11757"/>
    <cellStyle name="Normal 4 4 7 5" xfId="15067"/>
    <cellStyle name="Normal 4 4 7 6" xfId="6873"/>
    <cellStyle name="Normal 4 4 8" xfId="2246"/>
    <cellStyle name="Normal 4 4 8 2" xfId="4771"/>
    <cellStyle name="Normal 4 4 8 2 2" xfId="10013"/>
    <cellStyle name="Normal 4 4 8 2 2 2" xfId="14238"/>
    <cellStyle name="Normal 4 4 8 2 3" xfId="12676"/>
    <cellStyle name="Normal 4 4 8 2 4" xfId="15986"/>
    <cellStyle name="Normal 4 4 8 2 5" xfId="8451"/>
    <cellStyle name="Normal 4 4 8 3" xfId="10012"/>
    <cellStyle name="Normal 4 4 8 3 2" xfId="14237"/>
    <cellStyle name="Normal 4 4 8 4" xfId="11758"/>
    <cellStyle name="Normal 4 4 8 5" xfId="15068"/>
    <cellStyle name="Normal 4 4 8 6" xfId="6874"/>
    <cellStyle name="Normal 4 4 9" xfId="2247"/>
    <cellStyle name="Normal 4 4 9 2" xfId="4772"/>
    <cellStyle name="Normal 4 4 9 2 2" xfId="10015"/>
    <cellStyle name="Normal 4 4 9 2 2 2" xfId="14240"/>
    <cellStyle name="Normal 4 4 9 2 3" xfId="12677"/>
    <cellStyle name="Normal 4 4 9 2 4" xfId="15987"/>
    <cellStyle name="Normal 4 4 9 2 5" xfId="8452"/>
    <cellStyle name="Normal 4 4 9 3" xfId="10014"/>
    <cellStyle name="Normal 4 4 9 3 2" xfId="14239"/>
    <cellStyle name="Normal 4 4 9 4" xfId="11759"/>
    <cellStyle name="Normal 4 4 9 5" xfId="15069"/>
    <cellStyle name="Normal 4 4 9 6" xfId="6875"/>
    <cellStyle name="Normal 4 5" xfId="2248"/>
    <cellStyle name="Normal 4 5 10" xfId="2249"/>
    <cellStyle name="Normal 4 5 10 2" xfId="4774"/>
    <cellStyle name="Normal 4 5 10 2 2" xfId="10018"/>
    <cellStyle name="Normal 4 5 10 2 2 2" xfId="14243"/>
    <cellStyle name="Normal 4 5 10 2 3" xfId="12679"/>
    <cellStyle name="Normal 4 5 10 2 4" xfId="15989"/>
    <cellStyle name="Normal 4 5 10 2 5" xfId="8454"/>
    <cellStyle name="Normal 4 5 10 3" xfId="10017"/>
    <cellStyle name="Normal 4 5 10 3 2" xfId="14242"/>
    <cellStyle name="Normal 4 5 10 4" xfId="11761"/>
    <cellStyle name="Normal 4 5 10 5" xfId="15071"/>
    <cellStyle name="Normal 4 5 10 6" xfId="6877"/>
    <cellStyle name="Normal 4 5 11" xfId="4773"/>
    <cellStyle name="Normal 4 5 11 2" xfId="10019"/>
    <cellStyle name="Normal 4 5 11 2 2" xfId="14244"/>
    <cellStyle name="Normal 4 5 11 3" xfId="12678"/>
    <cellStyle name="Normal 4 5 11 4" xfId="15988"/>
    <cellStyle name="Normal 4 5 11 5" xfId="8453"/>
    <cellStyle name="Normal 4 5 12" xfId="10016"/>
    <cellStyle name="Normal 4 5 12 2" xfId="14241"/>
    <cellStyle name="Normal 4 5 13" xfId="11760"/>
    <cellStyle name="Normal 4 5 14" xfId="15070"/>
    <cellStyle name="Normal 4 5 15" xfId="6876"/>
    <cellStyle name="Normal 4 5 2" xfId="2250"/>
    <cellStyle name="Normal 4 5 2 2" xfId="4775"/>
    <cellStyle name="Normal 4 5 2 2 2" xfId="10021"/>
    <cellStyle name="Normal 4 5 2 2 2 2" xfId="14246"/>
    <cellStyle name="Normal 4 5 2 2 3" xfId="12680"/>
    <cellStyle name="Normal 4 5 2 2 4" xfId="15990"/>
    <cellStyle name="Normal 4 5 2 2 5" xfId="8455"/>
    <cellStyle name="Normal 4 5 2 3" xfId="10020"/>
    <cellStyle name="Normal 4 5 2 3 2" xfId="14245"/>
    <cellStyle name="Normal 4 5 2 4" xfId="11762"/>
    <cellStyle name="Normal 4 5 2 5" xfId="15072"/>
    <cellStyle name="Normal 4 5 2 6" xfId="6878"/>
    <cellStyle name="Normal 4 5 3" xfId="2251"/>
    <cellStyle name="Normal 4 5 3 2" xfId="4776"/>
    <cellStyle name="Normal 4 5 3 2 2" xfId="10023"/>
    <cellStyle name="Normal 4 5 3 2 2 2" xfId="14248"/>
    <cellStyle name="Normal 4 5 3 2 3" xfId="12681"/>
    <cellStyle name="Normal 4 5 3 2 4" xfId="15991"/>
    <cellStyle name="Normal 4 5 3 2 5" xfId="8456"/>
    <cellStyle name="Normal 4 5 3 3" xfId="10022"/>
    <cellStyle name="Normal 4 5 3 3 2" xfId="14247"/>
    <cellStyle name="Normal 4 5 3 4" xfId="11763"/>
    <cellStyle name="Normal 4 5 3 5" xfId="15073"/>
    <cellStyle name="Normal 4 5 3 6" xfId="6879"/>
    <cellStyle name="Normal 4 5 4" xfId="2252"/>
    <cellStyle name="Normal 4 5 4 2" xfId="4777"/>
    <cellStyle name="Normal 4 5 4 2 2" xfId="10025"/>
    <cellStyle name="Normal 4 5 4 2 2 2" xfId="14250"/>
    <cellStyle name="Normal 4 5 4 2 3" xfId="12682"/>
    <cellStyle name="Normal 4 5 4 2 4" xfId="15992"/>
    <cellStyle name="Normal 4 5 4 2 5" xfId="8457"/>
    <cellStyle name="Normal 4 5 4 3" xfId="10024"/>
    <cellStyle name="Normal 4 5 4 3 2" xfId="14249"/>
    <cellStyle name="Normal 4 5 4 4" xfId="11764"/>
    <cellStyle name="Normal 4 5 4 5" xfId="15074"/>
    <cellStyle name="Normal 4 5 4 6" xfId="6880"/>
    <cellStyle name="Normal 4 5 5" xfId="2253"/>
    <cellStyle name="Normal 4 5 5 2" xfId="4778"/>
    <cellStyle name="Normal 4 5 5 2 2" xfId="10027"/>
    <cellStyle name="Normal 4 5 5 2 2 2" xfId="14252"/>
    <cellStyle name="Normal 4 5 5 2 3" xfId="12683"/>
    <cellStyle name="Normal 4 5 5 2 4" xfId="15993"/>
    <cellStyle name="Normal 4 5 5 2 5" xfId="8458"/>
    <cellStyle name="Normal 4 5 5 3" xfId="10026"/>
    <cellStyle name="Normal 4 5 5 3 2" xfId="14251"/>
    <cellStyle name="Normal 4 5 5 4" xfId="11765"/>
    <cellStyle name="Normal 4 5 5 5" xfId="15075"/>
    <cellStyle name="Normal 4 5 5 6" xfId="6881"/>
    <cellStyle name="Normal 4 5 6" xfId="2254"/>
    <cellStyle name="Normal 4 5 6 2" xfId="4779"/>
    <cellStyle name="Normal 4 5 6 2 2" xfId="10029"/>
    <cellStyle name="Normal 4 5 6 2 2 2" xfId="14254"/>
    <cellStyle name="Normal 4 5 6 2 3" xfId="12684"/>
    <cellStyle name="Normal 4 5 6 2 4" xfId="15994"/>
    <cellStyle name="Normal 4 5 6 2 5" xfId="8459"/>
    <cellStyle name="Normal 4 5 6 3" xfId="10028"/>
    <cellStyle name="Normal 4 5 6 3 2" xfId="14253"/>
    <cellStyle name="Normal 4 5 6 4" xfId="11766"/>
    <cellStyle name="Normal 4 5 6 5" xfId="15076"/>
    <cellStyle name="Normal 4 5 6 6" xfId="6882"/>
    <cellStyle name="Normal 4 5 7" xfId="2255"/>
    <cellStyle name="Normal 4 5 7 2" xfId="4780"/>
    <cellStyle name="Normal 4 5 7 2 2" xfId="10031"/>
    <cellStyle name="Normal 4 5 7 2 2 2" xfId="14256"/>
    <cellStyle name="Normal 4 5 7 2 3" xfId="12685"/>
    <cellStyle name="Normal 4 5 7 2 4" xfId="15995"/>
    <cellStyle name="Normal 4 5 7 2 5" xfId="8460"/>
    <cellStyle name="Normal 4 5 7 3" xfId="10030"/>
    <cellStyle name="Normal 4 5 7 3 2" xfId="14255"/>
    <cellStyle name="Normal 4 5 7 4" xfId="11767"/>
    <cellStyle name="Normal 4 5 7 5" xfId="15077"/>
    <cellStyle name="Normal 4 5 7 6" xfId="6883"/>
    <cellStyle name="Normal 4 5 8" xfId="2256"/>
    <cellStyle name="Normal 4 5 8 2" xfId="4781"/>
    <cellStyle name="Normal 4 5 8 2 2" xfId="10033"/>
    <cellStyle name="Normal 4 5 8 2 2 2" xfId="14258"/>
    <cellStyle name="Normal 4 5 8 2 3" xfId="12686"/>
    <cellStyle name="Normal 4 5 8 2 4" xfId="15996"/>
    <cellStyle name="Normal 4 5 8 2 5" xfId="8461"/>
    <cellStyle name="Normal 4 5 8 3" xfId="10032"/>
    <cellStyle name="Normal 4 5 8 3 2" xfId="14257"/>
    <cellStyle name="Normal 4 5 8 4" xfId="11768"/>
    <cellStyle name="Normal 4 5 8 5" xfId="15078"/>
    <cellStyle name="Normal 4 5 8 6" xfId="6884"/>
    <cellStyle name="Normal 4 5 9" xfId="2257"/>
    <cellStyle name="Normal 4 5 9 2" xfId="4782"/>
    <cellStyle name="Normal 4 5 9 2 2" xfId="10035"/>
    <cellStyle name="Normal 4 5 9 2 2 2" xfId="14260"/>
    <cellStyle name="Normal 4 5 9 2 3" xfId="12687"/>
    <cellStyle name="Normal 4 5 9 2 4" xfId="15997"/>
    <cellStyle name="Normal 4 5 9 2 5" xfId="8462"/>
    <cellStyle name="Normal 4 5 9 3" xfId="10034"/>
    <cellStyle name="Normal 4 5 9 3 2" xfId="14259"/>
    <cellStyle name="Normal 4 5 9 4" xfId="11769"/>
    <cellStyle name="Normal 4 5 9 5" xfId="15079"/>
    <cellStyle name="Normal 4 5 9 6" xfId="6885"/>
    <cellStyle name="Normal 4 6" xfId="2258"/>
    <cellStyle name="Normal 4 6 10" xfId="4783"/>
    <cellStyle name="Normal 4 6 10 2" xfId="10037"/>
    <cellStyle name="Normal 4 6 10 2 2" xfId="14262"/>
    <cellStyle name="Normal 4 6 10 3" xfId="12688"/>
    <cellStyle name="Normal 4 6 10 4" xfId="15998"/>
    <cellStyle name="Normal 4 6 10 5" xfId="8463"/>
    <cellStyle name="Normal 4 6 11" xfId="10036"/>
    <cellStyle name="Normal 4 6 11 2" xfId="14261"/>
    <cellStyle name="Normal 4 6 12" xfId="11770"/>
    <cellStyle name="Normal 4 6 13" xfId="15080"/>
    <cellStyle name="Normal 4 6 14" xfId="6886"/>
    <cellStyle name="Normal 4 6 2" xfId="2259"/>
    <cellStyle name="Normal 4 6 2 2" xfId="4784"/>
    <cellStyle name="Normal 4 6 2 2 2" xfId="10039"/>
    <cellStyle name="Normal 4 6 2 2 2 2" xfId="14264"/>
    <cellStyle name="Normal 4 6 2 2 3" xfId="12689"/>
    <cellStyle name="Normal 4 6 2 2 4" xfId="15999"/>
    <cellStyle name="Normal 4 6 2 2 5" xfId="8464"/>
    <cellStyle name="Normal 4 6 2 3" xfId="10038"/>
    <cellStyle name="Normal 4 6 2 3 2" xfId="14263"/>
    <cellStyle name="Normal 4 6 2 4" xfId="11771"/>
    <cellStyle name="Normal 4 6 2 5" xfId="15081"/>
    <cellStyle name="Normal 4 6 2 6" xfId="6887"/>
    <cellStyle name="Normal 4 6 3" xfId="2260"/>
    <cellStyle name="Normal 4 6 3 2" xfId="4785"/>
    <cellStyle name="Normal 4 6 3 2 2" xfId="10041"/>
    <cellStyle name="Normal 4 6 3 2 2 2" xfId="14266"/>
    <cellStyle name="Normal 4 6 3 2 3" xfId="12690"/>
    <cellStyle name="Normal 4 6 3 2 4" xfId="16000"/>
    <cellStyle name="Normal 4 6 3 2 5" xfId="8465"/>
    <cellStyle name="Normal 4 6 3 3" xfId="10040"/>
    <cellStyle name="Normal 4 6 3 3 2" xfId="14265"/>
    <cellStyle name="Normal 4 6 3 4" xfId="11772"/>
    <cellStyle name="Normal 4 6 3 5" xfId="15082"/>
    <cellStyle name="Normal 4 6 3 6" xfId="6888"/>
    <cellStyle name="Normal 4 6 4" xfId="2261"/>
    <cellStyle name="Normal 4 6 4 2" xfId="4786"/>
    <cellStyle name="Normal 4 6 4 2 2" xfId="10043"/>
    <cellStyle name="Normal 4 6 4 2 2 2" xfId="14268"/>
    <cellStyle name="Normal 4 6 4 2 3" xfId="12691"/>
    <cellStyle name="Normal 4 6 4 2 4" xfId="16001"/>
    <cellStyle name="Normal 4 6 4 2 5" xfId="8466"/>
    <cellStyle name="Normal 4 6 4 3" xfId="10042"/>
    <cellStyle name="Normal 4 6 4 3 2" xfId="14267"/>
    <cellStyle name="Normal 4 6 4 4" xfId="11773"/>
    <cellStyle name="Normal 4 6 4 5" xfId="15083"/>
    <cellStyle name="Normal 4 6 4 6" xfId="6889"/>
    <cellStyle name="Normal 4 6 5" xfId="2262"/>
    <cellStyle name="Normal 4 6 5 2" xfId="4787"/>
    <cellStyle name="Normal 4 6 5 2 2" xfId="10045"/>
    <cellStyle name="Normal 4 6 5 2 2 2" xfId="14270"/>
    <cellStyle name="Normal 4 6 5 2 3" xfId="12692"/>
    <cellStyle name="Normal 4 6 5 2 4" xfId="16002"/>
    <cellStyle name="Normal 4 6 5 2 5" xfId="8467"/>
    <cellStyle name="Normal 4 6 5 3" xfId="10044"/>
    <cellStyle name="Normal 4 6 5 3 2" xfId="14269"/>
    <cellStyle name="Normal 4 6 5 4" xfId="11774"/>
    <cellStyle name="Normal 4 6 5 5" xfId="15084"/>
    <cellStyle name="Normal 4 6 5 6" xfId="6890"/>
    <cellStyle name="Normal 4 6 6" xfId="2263"/>
    <cellStyle name="Normal 4 6 6 2" xfId="4788"/>
    <cellStyle name="Normal 4 6 6 2 2" xfId="10047"/>
    <cellStyle name="Normal 4 6 6 2 2 2" xfId="14272"/>
    <cellStyle name="Normal 4 6 6 2 3" xfId="12693"/>
    <cellStyle name="Normal 4 6 6 2 4" xfId="16003"/>
    <cellStyle name="Normal 4 6 6 2 5" xfId="8468"/>
    <cellStyle name="Normal 4 6 6 3" xfId="10046"/>
    <cellStyle name="Normal 4 6 6 3 2" xfId="14271"/>
    <cellStyle name="Normal 4 6 6 4" xfId="11775"/>
    <cellStyle name="Normal 4 6 6 5" xfId="15085"/>
    <cellStyle name="Normal 4 6 6 6" xfId="6891"/>
    <cellStyle name="Normal 4 6 7" xfId="2264"/>
    <cellStyle name="Normal 4 6 7 2" xfId="4789"/>
    <cellStyle name="Normal 4 6 7 2 2" xfId="10049"/>
    <cellStyle name="Normal 4 6 7 2 2 2" xfId="14274"/>
    <cellStyle name="Normal 4 6 7 2 3" xfId="12694"/>
    <cellStyle name="Normal 4 6 7 2 4" xfId="16004"/>
    <cellStyle name="Normal 4 6 7 2 5" xfId="8469"/>
    <cellStyle name="Normal 4 6 7 3" xfId="10048"/>
    <cellStyle name="Normal 4 6 7 3 2" xfId="14273"/>
    <cellStyle name="Normal 4 6 7 4" xfId="11776"/>
    <cellStyle name="Normal 4 6 7 5" xfId="15086"/>
    <cellStyle name="Normal 4 6 7 6" xfId="6892"/>
    <cellStyle name="Normal 4 6 8" xfId="2265"/>
    <cellStyle name="Normal 4 6 8 2" xfId="4790"/>
    <cellStyle name="Normal 4 6 8 2 2" xfId="10051"/>
    <cellStyle name="Normal 4 6 8 2 2 2" xfId="14276"/>
    <cellStyle name="Normal 4 6 8 2 3" xfId="12695"/>
    <cellStyle name="Normal 4 6 8 2 4" xfId="16005"/>
    <cellStyle name="Normal 4 6 8 2 5" xfId="8470"/>
    <cellStyle name="Normal 4 6 8 3" xfId="10050"/>
    <cellStyle name="Normal 4 6 8 3 2" xfId="14275"/>
    <cellStyle name="Normal 4 6 8 4" xfId="11777"/>
    <cellStyle name="Normal 4 6 8 5" xfId="15087"/>
    <cellStyle name="Normal 4 6 8 6" xfId="6893"/>
    <cellStyle name="Normal 4 6 9" xfId="2266"/>
    <cellStyle name="Normal 4 6 9 2" xfId="4791"/>
    <cellStyle name="Normal 4 6 9 2 2" xfId="10053"/>
    <cellStyle name="Normal 4 6 9 2 2 2" xfId="14278"/>
    <cellStyle name="Normal 4 6 9 2 3" xfId="12696"/>
    <cellStyle name="Normal 4 6 9 2 4" xfId="16006"/>
    <cellStyle name="Normal 4 6 9 2 5" xfId="8471"/>
    <cellStyle name="Normal 4 6 9 3" xfId="10052"/>
    <cellStyle name="Normal 4 6 9 3 2" xfId="14277"/>
    <cellStyle name="Normal 4 6 9 4" xfId="11778"/>
    <cellStyle name="Normal 4 6 9 5" xfId="15088"/>
    <cellStyle name="Normal 4 6 9 6" xfId="6894"/>
    <cellStyle name="Normal 4 7" xfId="2267"/>
    <cellStyle name="Normal 4 7 10" xfId="4792"/>
    <cellStyle name="Normal 4 7 10 2" xfId="10055"/>
    <cellStyle name="Normal 4 7 10 2 2" xfId="14280"/>
    <cellStyle name="Normal 4 7 10 3" xfId="12697"/>
    <cellStyle name="Normal 4 7 10 4" xfId="16007"/>
    <cellStyle name="Normal 4 7 10 5" xfId="8472"/>
    <cellStyle name="Normal 4 7 11" xfId="10054"/>
    <cellStyle name="Normal 4 7 11 2" xfId="14279"/>
    <cellStyle name="Normal 4 7 12" xfId="11779"/>
    <cellStyle name="Normal 4 7 13" xfId="15089"/>
    <cellStyle name="Normal 4 7 14" xfId="6895"/>
    <cellStyle name="Normal 4 7 2" xfId="2268"/>
    <cellStyle name="Normal 4 7 2 2" xfId="4793"/>
    <cellStyle name="Normal 4 7 2 2 2" xfId="10057"/>
    <cellStyle name="Normal 4 7 2 2 2 2" xfId="14282"/>
    <cellStyle name="Normal 4 7 2 2 3" xfId="12698"/>
    <cellStyle name="Normal 4 7 2 2 4" xfId="16008"/>
    <cellStyle name="Normal 4 7 2 2 5" xfId="8473"/>
    <cellStyle name="Normal 4 7 2 3" xfId="10056"/>
    <cellStyle name="Normal 4 7 2 3 2" xfId="14281"/>
    <cellStyle name="Normal 4 7 2 4" xfId="11780"/>
    <cellStyle name="Normal 4 7 2 5" xfId="15090"/>
    <cellStyle name="Normal 4 7 2 6" xfId="6896"/>
    <cellStyle name="Normal 4 7 3" xfId="2269"/>
    <cellStyle name="Normal 4 7 3 2" xfId="4794"/>
    <cellStyle name="Normal 4 7 3 2 2" xfId="10059"/>
    <cellStyle name="Normal 4 7 3 2 2 2" xfId="14284"/>
    <cellStyle name="Normal 4 7 3 2 3" xfId="12699"/>
    <cellStyle name="Normal 4 7 3 2 4" xfId="16009"/>
    <cellStyle name="Normal 4 7 3 2 5" xfId="8474"/>
    <cellStyle name="Normal 4 7 3 3" xfId="10058"/>
    <cellStyle name="Normal 4 7 3 3 2" xfId="14283"/>
    <cellStyle name="Normal 4 7 3 4" xfId="11781"/>
    <cellStyle name="Normal 4 7 3 5" xfId="15091"/>
    <cellStyle name="Normal 4 7 3 6" xfId="6897"/>
    <cellStyle name="Normal 4 7 4" xfId="2270"/>
    <cellStyle name="Normal 4 7 4 2" xfId="4795"/>
    <cellStyle name="Normal 4 7 4 2 2" xfId="10061"/>
    <cellStyle name="Normal 4 7 4 2 2 2" xfId="14286"/>
    <cellStyle name="Normal 4 7 4 2 3" xfId="12700"/>
    <cellStyle name="Normal 4 7 4 2 4" xfId="16010"/>
    <cellStyle name="Normal 4 7 4 2 5" xfId="8475"/>
    <cellStyle name="Normal 4 7 4 3" xfId="10060"/>
    <cellStyle name="Normal 4 7 4 3 2" xfId="14285"/>
    <cellStyle name="Normal 4 7 4 4" xfId="11782"/>
    <cellStyle name="Normal 4 7 4 5" xfId="15092"/>
    <cellStyle name="Normal 4 7 4 6" xfId="6898"/>
    <cellStyle name="Normal 4 7 5" xfId="2271"/>
    <cellStyle name="Normal 4 7 5 2" xfId="4796"/>
    <cellStyle name="Normal 4 7 5 2 2" xfId="10063"/>
    <cellStyle name="Normal 4 7 5 2 2 2" xfId="14288"/>
    <cellStyle name="Normal 4 7 5 2 3" xfId="12701"/>
    <cellStyle name="Normal 4 7 5 2 4" xfId="16011"/>
    <cellStyle name="Normal 4 7 5 2 5" xfId="8476"/>
    <cellStyle name="Normal 4 7 5 3" xfId="10062"/>
    <cellStyle name="Normal 4 7 5 3 2" xfId="14287"/>
    <cellStyle name="Normal 4 7 5 4" xfId="11783"/>
    <cellStyle name="Normal 4 7 5 5" xfId="15093"/>
    <cellStyle name="Normal 4 7 5 6" xfId="6899"/>
    <cellStyle name="Normal 4 7 6" xfId="2272"/>
    <cellStyle name="Normal 4 7 6 2" xfId="4797"/>
    <cellStyle name="Normal 4 7 6 2 2" xfId="10065"/>
    <cellStyle name="Normal 4 7 6 2 2 2" xfId="14290"/>
    <cellStyle name="Normal 4 7 6 2 3" xfId="12702"/>
    <cellStyle name="Normal 4 7 6 2 4" xfId="16012"/>
    <cellStyle name="Normal 4 7 6 2 5" xfId="8477"/>
    <cellStyle name="Normal 4 7 6 3" xfId="10064"/>
    <cellStyle name="Normal 4 7 6 3 2" xfId="14289"/>
    <cellStyle name="Normal 4 7 6 4" xfId="11784"/>
    <cellStyle name="Normal 4 7 6 5" xfId="15094"/>
    <cellStyle name="Normal 4 7 6 6" xfId="6900"/>
    <cellStyle name="Normal 4 7 7" xfId="2273"/>
    <cellStyle name="Normal 4 7 7 2" xfId="4798"/>
    <cellStyle name="Normal 4 7 7 2 2" xfId="10067"/>
    <cellStyle name="Normal 4 7 7 2 2 2" xfId="14292"/>
    <cellStyle name="Normal 4 7 7 2 3" xfId="12703"/>
    <cellStyle name="Normal 4 7 7 2 4" xfId="16013"/>
    <cellStyle name="Normal 4 7 7 2 5" xfId="8478"/>
    <cellStyle name="Normal 4 7 7 3" xfId="10066"/>
    <cellStyle name="Normal 4 7 7 3 2" xfId="14291"/>
    <cellStyle name="Normal 4 7 7 4" xfId="11785"/>
    <cellStyle name="Normal 4 7 7 5" xfId="15095"/>
    <cellStyle name="Normal 4 7 7 6" xfId="6901"/>
    <cellStyle name="Normal 4 7 8" xfId="2274"/>
    <cellStyle name="Normal 4 7 8 2" xfId="4799"/>
    <cellStyle name="Normal 4 7 8 2 2" xfId="10069"/>
    <cellStyle name="Normal 4 7 8 2 2 2" xfId="14294"/>
    <cellStyle name="Normal 4 7 8 2 3" xfId="12704"/>
    <cellStyle name="Normal 4 7 8 2 4" xfId="16014"/>
    <cellStyle name="Normal 4 7 8 2 5" xfId="8479"/>
    <cellStyle name="Normal 4 7 8 3" xfId="10068"/>
    <cellStyle name="Normal 4 7 8 3 2" xfId="14293"/>
    <cellStyle name="Normal 4 7 8 4" xfId="11786"/>
    <cellStyle name="Normal 4 7 8 5" xfId="15096"/>
    <cellStyle name="Normal 4 7 8 6" xfId="6902"/>
    <cellStyle name="Normal 4 7 9" xfId="2275"/>
    <cellStyle name="Normal 4 7 9 2" xfId="4800"/>
    <cellStyle name="Normal 4 7 9 2 2" xfId="10071"/>
    <cellStyle name="Normal 4 7 9 2 2 2" xfId="14296"/>
    <cellStyle name="Normal 4 7 9 2 3" xfId="12705"/>
    <cellStyle name="Normal 4 7 9 2 4" xfId="16015"/>
    <cellStyle name="Normal 4 7 9 2 5" xfId="8480"/>
    <cellStyle name="Normal 4 7 9 3" xfId="10070"/>
    <cellStyle name="Normal 4 7 9 3 2" xfId="14295"/>
    <cellStyle name="Normal 4 7 9 4" xfId="11787"/>
    <cellStyle name="Normal 4 7 9 5" xfId="15097"/>
    <cellStyle name="Normal 4 7 9 6" xfId="6903"/>
    <cellStyle name="Normal 4 8" xfId="2276"/>
    <cellStyle name="Normal 4 8 2" xfId="4801"/>
    <cellStyle name="Normal 4 8 2 2" xfId="10073"/>
    <cellStyle name="Normal 4 8 2 2 2" xfId="14298"/>
    <cellStyle name="Normal 4 8 2 3" xfId="12706"/>
    <cellStyle name="Normal 4 8 2 4" xfId="16016"/>
    <cellStyle name="Normal 4 8 2 5" xfId="8481"/>
    <cellStyle name="Normal 4 8 3" xfId="10072"/>
    <cellStyle name="Normal 4 8 3 2" xfId="14297"/>
    <cellStyle name="Normal 4 8 4" xfId="11788"/>
    <cellStyle name="Normal 4 8 5" xfId="15098"/>
    <cellStyle name="Normal 4 8 6" xfId="6904"/>
    <cellStyle name="Normal 4 9" xfId="2277"/>
    <cellStyle name="Normal 4 9 2" xfId="4802"/>
    <cellStyle name="Normal 4 9 2 2" xfId="10075"/>
    <cellStyle name="Normal 4 9 2 2 2" xfId="14300"/>
    <cellStyle name="Normal 4 9 2 3" xfId="12707"/>
    <cellStyle name="Normal 4 9 2 4" xfId="16017"/>
    <cellStyle name="Normal 4 9 2 5" xfId="8482"/>
    <cellStyle name="Normal 4 9 3" xfId="10074"/>
    <cellStyle name="Normal 4 9 3 2" xfId="14299"/>
    <cellStyle name="Normal 4 9 4" xfId="11789"/>
    <cellStyle name="Normal 4 9 5" xfId="15099"/>
    <cellStyle name="Normal 4 9 6" xfId="6905"/>
    <cellStyle name="Normal 40" xfId="2278"/>
    <cellStyle name="Normal 40 2" xfId="2279"/>
    <cellStyle name="Normal 40 2 10" xfId="2280"/>
    <cellStyle name="Normal 40 2 10 2" xfId="2281"/>
    <cellStyle name="Normal 40 2 10 2 2" xfId="6909"/>
    <cellStyle name="Normal 40 2 10 3" xfId="2282"/>
    <cellStyle name="Normal 40 2 10 3 2" xfId="6910"/>
    <cellStyle name="Normal 40 2 10 4" xfId="2283"/>
    <cellStyle name="Normal 40 2 10 4 2" xfId="6911"/>
    <cellStyle name="Normal 40 2 10 5" xfId="2284"/>
    <cellStyle name="Normal 40 2 10 5 2" xfId="6912"/>
    <cellStyle name="Normal 40 2 10 6" xfId="2285"/>
    <cellStyle name="Normal 40 2 10 6 2" xfId="6913"/>
    <cellStyle name="Normal 40 2 10 7" xfId="2286"/>
    <cellStyle name="Normal 40 2 10 7 2" xfId="6914"/>
    <cellStyle name="Normal 40 2 10 8" xfId="2287"/>
    <cellStyle name="Normal 40 2 10 8 2" xfId="6915"/>
    <cellStyle name="Normal 40 2 10 9" xfId="6908"/>
    <cellStyle name="Normal 40 2 11" xfId="6907"/>
    <cellStyle name="Normal 40 2 2" xfId="2288"/>
    <cellStyle name="Normal 40 2 2 10" xfId="2289"/>
    <cellStyle name="Normal 40 2 2 10 2" xfId="6917"/>
    <cellStyle name="Normal 40 2 2 11" xfId="2290"/>
    <cellStyle name="Normal 40 2 2 11 2" xfId="6918"/>
    <cellStyle name="Normal 40 2 2 12" xfId="2291"/>
    <cellStyle name="Normal 40 2 2 12 2" xfId="6919"/>
    <cellStyle name="Normal 40 2 2 13" xfId="2292"/>
    <cellStyle name="Normal 40 2 2 13 2" xfId="6920"/>
    <cellStyle name="Normal 40 2 2 14" xfId="2293"/>
    <cellStyle name="Normal 40 2 2 14 2" xfId="6921"/>
    <cellStyle name="Normal 40 2 2 15" xfId="2294"/>
    <cellStyle name="Normal 40 2 2 15 2" xfId="6922"/>
    <cellStyle name="Normal 40 2 2 16" xfId="2295"/>
    <cellStyle name="Normal 40 2 2 16 2" xfId="6923"/>
    <cellStyle name="Normal 40 2 2 17" xfId="6916"/>
    <cellStyle name="Normal 40 2 2 2" xfId="2296"/>
    <cellStyle name="Normal 40 2 2 2 2" xfId="6924"/>
    <cellStyle name="Normal 40 2 2 3" xfId="2297"/>
    <cellStyle name="Normal 40 2 2 3 2" xfId="6925"/>
    <cellStyle name="Normal 40 2 2 4" xfId="2298"/>
    <cellStyle name="Normal 40 2 2 4 2" xfId="6926"/>
    <cellStyle name="Normal 40 2 2 5" xfId="2299"/>
    <cellStyle name="Normal 40 2 2 5 2" xfId="6927"/>
    <cellStyle name="Normal 40 2 2 6" xfId="2300"/>
    <cellStyle name="Normal 40 2 2 6 2" xfId="6928"/>
    <cellStyle name="Normal 40 2 2 7" xfId="2301"/>
    <cellStyle name="Normal 40 2 2 7 2" xfId="6929"/>
    <cellStyle name="Normal 40 2 2 8" xfId="2302"/>
    <cellStyle name="Normal 40 2 2 8 2" xfId="6930"/>
    <cellStyle name="Normal 40 2 2 9" xfId="2303"/>
    <cellStyle name="Normal 40 2 2 9 2" xfId="6931"/>
    <cellStyle name="Normal 40 2 3" xfId="2304"/>
    <cellStyle name="Normal 40 2 3 2" xfId="6932"/>
    <cellStyle name="Normal 40 2 4" xfId="2305"/>
    <cellStyle name="Normal 40 2 4 2" xfId="2306"/>
    <cellStyle name="Normal 40 2 4 2 2" xfId="6934"/>
    <cellStyle name="Normal 40 2 4 3" xfId="2307"/>
    <cellStyle name="Normal 40 2 4 3 2" xfId="6935"/>
    <cellStyle name="Normal 40 2 4 4" xfId="2308"/>
    <cellStyle name="Normal 40 2 4 4 2" xfId="6936"/>
    <cellStyle name="Normal 40 2 4 5" xfId="2309"/>
    <cellStyle name="Normal 40 2 4 5 2" xfId="6937"/>
    <cellStyle name="Normal 40 2 4 6" xfId="2310"/>
    <cellStyle name="Normal 40 2 4 6 2" xfId="6938"/>
    <cellStyle name="Normal 40 2 4 7" xfId="2311"/>
    <cellStyle name="Normal 40 2 4 7 2" xfId="6939"/>
    <cellStyle name="Normal 40 2 4 8" xfId="2312"/>
    <cellStyle name="Normal 40 2 4 8 2" xfId="6940"/>
    <cellStyle name="Normal 40 2 4 9" xfId="6933"/>
    <cellStyle name="Normal 40 2 5" xfId="2313"/>
    <cellStyle name="Normal 40 2 5 2" xfId="2314"/>
    <cellStyle name="Normal 40 2 5 2 2" xfId="6942"/>
    <cellStyle name="Normal 40 2 5 3" xfId="2315"/>
    <cellStyle name="Normal 40 2 5 3 2" xfId="6943"/>
    <cellStyle name="Normal 40 2 5 4" xfId="2316"/>
    <cellStyle name="Normal 40 2 5 4 2" xfId="6944"/>
    <cellStyle name="Normal 40 2 5 5" xfId="2317"/>
    <cellStyle name="Normal 40 2 5 5 2" xfId="6945"/>
    <cellStyle name="Normal 40 2 5 6" xfId="2318"/>
    <cellStyle name="Normal 40 2 5 6 2" xfId="6946"/>
    <cellStyle name="Normal 40 2 5 7" xfId="2319"/>
    <cellStyle name="Normal 40 2 5 7 2" xfId="6947"/>
    <cellStyle name="Normal 40 2 5 8" xfId="2320"/>
    <cellStyle name="Normal 40 2 5 8 2" xfId="6948"/>
    <cellStyle name="Normal 40 2 5 9" xfId="6941"/>
    <cellStyle name="Normal 40 2 6" xfId="2321"/>
    <cellStyle name="Normal 40 2 6 2" xfId="2322"/>
    <cellStyle name="Normal 40 2 6 2 2" xfId="6950"/>
    <cellStyle name="Normal 40 2 6 3" xfId="2323"/>
    <cellStyle name="Normal 40 2 6 3 2" xfId="6951"/>
    <cellStyle name="Normal 40 2 6 4" xfId="2324"/>
    <cellStyle name="Normal 40 2 6 4 2" xfId="6952"/>
    <cellStyle name="Normal 40 2 6 5" xfId="2325"/>
    <cellStyle name="Normal 40 2 6 5 2" xfId="6953"/>
    <cellStyle name="Normal 40 2 6 6" xfId="2326"/>
    <cellStyle name="Normal 40 2 6 6 2" xfId="6954"/>
    <cellStyle name="Normal 40 2 6 7" xfId="2327"/>
    <cellStyle name="Normal 40 2 6 7 2" xfId="6955"/>
    <cellStyle name="Normal 40 2 6 8" xfId="2328"/>
    <cellStyle name="Normal 40 2 6 8 2" xfId="6956"/>
    <cellStyle name="Normal 40 2 6 9" xfId="6949"/>
    <cellStyle name="Normal 40 2 7" xfId="2329"/>
    <cellStyle name="Normal 40 2 7 2" xfId="2330"/>
    <cellStyle name="Normal 40 2 7 2 2" xfId="6958"/>
    <cellStyle name="Normal 40 2 7 3" xfId="2331"/>
    <cellStyle name="Normal 40 2 7 3 2" xfId="6959"/>
    <cellStyle name="Normal 40 2 7 4" xfId="2332"/>
    <cellStyle name="Normal 40 2 7 4 2" xfId="6960"/>
    <cellStyle name="Normal 40 2 7 5" xfId="2333"/>
    <cellStyle name="Normal 40 2 7 5 2" xfId="6961"/>
    <cellStyle name="Normal 40 2 7 6" xfId="2334"/>
    <cellStyle name="Normal 40 2 7 6 2" xfId="6962"/>
    <cellStyle name="Normal 40 2 7 7" xfId="2335"/>
    <cellStyle name="Normal 40 2 7 7 2" xfId="6963"/>
    <cellStyle name="Normal 40 2 7 8" xfId="2336"/>
    <cellStyle name="Normal 40 2 7 8 2" xfId="6964"/>
    <cellStyle name="Normal 40 2 7 9" xfId="6957"/>
    <cellStyle name="Normal 40 2 8" xfId="2337"/>
    <cellStyle name="Normal 40 2 8 2" xfId="2338"/>
    <cellStyle name="Normal 40 2 8 2 2" xfId="6966"/>
    <cellStyle name="Normal 40 2 8 3" xfId="2339"/>
    <cellStyle name="Normal 40 2 8 3 2" xfId="6967"/>
    <cellStyle name="Normal 40 2 8 4" xfId="2340"/>
    <cellStyle name="Normal 40 2 8 4 2" xfId="6968"/>
    <cellStyle name="Normal 40 2 8 5" xfId="2341"/>
    <cellStyle name="Normal 40 2 8 5 2" xfId="6969"/>
    <cellStyle name="Normal 40 2 8 6" xfId="2342"/>
    <cellStyle name="Normal 40 2 8 6 2" xfId="6970"/>
    <cellStyle name="Normal 40 2 8 7" xfId="2343"/>
    <cellStyle name="Normal 40 2 8 7 2" xfId="6971"/>
    <cellStyle name="Normal 40 2 8 8" xfId="2344"/>
    <cellStyle name="Normal 40 2 8 8 2" xfId="6972"/>
    <cellStyle name="Normal 40 2 8 9" xfId="6965"/>
    <cellStyle name="Normal 40 2 9" xfId="2345"/>
    <cellStyle name="Normal 40 2 9 2" xfId="2346"/>
    <cellStyle name="Normal 40 2 9 2 2" xfId="6974"/>
    <cellStyle name="Normal 40 2 9 3" xfId="2347"/>
    <cellStyle name="Normal 40 2 9 3 2" xfId="6975"/>
    <cellStyle name="Normal 40 2 9 4" xfId="2348"/>
    <cellStyle name="Normal 40 2 9 4 2" xfId="6976"/>
    <cellStyle name="Normal 40 2 9 5" xfId="2349"/>
    <cellStyle name="Normal 40 2 9 5 2" xfId="6977"/>
    <cellStyle name="Normal 40 2 9 6" xfId="2350"/>
    <cellStyle name="Normal 40 2 9 6 2" xfId="6978"/>
    <cellStyle name="Normal 40 2 9 7" xfId="2351"/>
    <cellStyle name="Normal 40 2 9 7 2" xfId="6979"/>
    <cellStyle name="Normal 40 2 9 8" xfId="2352"/>
    <cellStyle name="Normal 40 2 9 8 2" xfId="6980"/>
    <cellStyle name="Normal 40 2 9 9" xfId="6973"/>
    <cellStyle name="Normal 40 3" xfId="2353"/>
    <cellStyle name="Normal 40 3 10" xfId="2354"/>
    <cellStyle name="Normal 40 3 10 2" xfId="2355"/>
    <cellStyle name="Normal 40 3 10 2 2" xfId="6983"/>
    <cellStyle name="Normal 40 3 10 3" xfId="2356"/>
    <cellStyle name="Normal 40 3 10 3 2" xfId="6984"/>
    <cellStyle name="Normal 40 3 10 4" xfId="2357"/>
    <cellStyle name="Normal 40 3 10 4 2" xfId="6985"/>
    <cellStyle name="Normal 40 3 10 5" xfId="2358"/>
    <cellStyle name="Normal 40 3 10 5 2" xfId="6986"/>
    <cellStyle name="Normal 40 3 10 6" xfId="2359"/>
    <cellStyle name="Normal 40 3 10 6 2" xfId="6987"/>
    <cellStyle name="Normal 40 3 10 7" xfId="2360"/>
    <cellStyle name="Normal 40 3 10 7 2" xfId="6988"/>
    <cellStyle name="Normal 40 3 10 8" xfId="2361"/>
    <cellStyle name="Normal 40 3 10 8 2" xfId="6989"/>
    <cellStyle name="Normal 40 3 10 9" xfId="6982"/>
    <cellStyle name="Normal 40 3 11" xfId="6981"/>
    <cellStyle name="Normal 40 3 2" xfId="2362"/>
    <cellStyle name="Normal 40 3 2 10" xfId="2363"/>
    <cellStyle name="Normal 40 3 2 10 2" xfId="6991"/>
    <cellStyle name="Normal 40 3 2 11" xfId="2364"/>
    <cellStyle name="Normal 40 3 2 11 2" xfId="6992"/>
    <cellStyle name="Normal 40 3 2 12" xfId="2365"/>
    <cellStyle name="Normal 40 3 2 12 2" xfId="6993"/>
    <cellStyle name="Normal 40 3 2 13" xfId="2366"/>
    <cellStyle name="Normal 40 3 2 13 2" xfId="6994"/>
    <cellStyle name="Normal 40 3 2 14" xfId="2367"/>
    <cellStyle name="Normal 40 3 2 14 2" xfId="6995"/>
    <cellStyle name="Normal 40 3 2 15" xfId="2368"/>
    <cellStyle name="Normal 40 3 2 15 2" xfId="6996"/>
    <cellStyle name="Normal 40 3 2 16" xfId="2369"/>
    <cellStyle name="Normal 40 3 2 16 2" xfId="6997"/>
    <cellStyle name="Normal 40 3 2 17" xfId="6990"/>
    <cellStyle name="Normal 40 3 2 2" xfId="2370"/>
    <cellStyle name="Normal 40 3 2 2 2" xfId="6998"/>
    <cellStyle name="Normal 40 3 2 3" xfId="2371"/>
    <cellStyle name="Normal 40 3 2 3 2" xfId="6999"/>
    <cellStyle name="Normal 40 3 2 4" xfId="2372"/>
    <cellStyle name="Normal 40 3 2 4 2" xfId="7000"/>
    <cellStyle name="Normal 40 3 2 5" xfId="2373"/>
    <cellStyle name="Normal 40 3 2 5 2" xfId="7001"/>
    <cellStyle name="Normal 40 3 2 6" xfId="2374"/>
    <cellStyle name="Normal 40 3 2 6 2" xfId="7002"/>
    <cellStyle name="Normal 40 3 2 7" xfId="2375"/>
    <cellStyle name="Normal 40 3 2 7 2" xfId="7003"/>
    <cellStyle name="Normal 40 3 2 8" xfId="2376"/>
    <cellStyle name="Normal 40 3 2 8 2" xfId="7004"/>
    <cellStyle name="Normal 40 3 2 9" xfId="2377"/>
    <cellStyle name="Normal 40 3 2 9 2" xfId="7005"/>
    <cellStyle name="Normal 40 3 3" xfId="2378"/>
    <cellStyle name="Normal 40 3 3 2" xfId="7006"/>
    <cellStyle name="Normal 40 3 4" xfId="2379"/>
    <cellStyle name="Normal 40 3 4 2" xfId="2380"/>
    <cellStyle name="Normal 40 3 4 2 2" xfId="7008"/>
    <cellStyle name="Normal 40 3 4 3" xfId="2381"/>
    <cellStyle name="Normal 40 3 4 3 2" xfId="7009"/>
    <cellStyle name="Normal 40 3 4 4" xfId="2382"/>
    <cellStyle name="Normal 40 3 4 4 2" xfId="7010"/>
    <cellStyle name="Normal 40 3 4 5" xfId="2383"/>
    <cellStyle name="Normal 40 3 4 5 2" xfId="7011"/>
    <cellStyle name="Normal 40 3 4 6" xfId="2384"/>
    <cellStyle name="Normal 40 3 4 6 2" xfId="7012"/>
    <cellStyle name="Normal 40 3 4 7" xfId="2385"/>
    <cellStyle name="Normal 40 3 4 7 2" xfId="7013"/>
    <cellStyle name="Normal 40 3 4 8" xfId="2386"/>
    <cellStyle name="Normal 40 3 4 8 2" xfId="7014"/>
    <cellStyle name="Normal 40 3 4 9" xfId="7007"/>
    <cellStyle name="Normal 40 3 5" xfId="2387"/>
    <cellStyle name="Normal 40 3 5 2" xfId="2388"/>
    <cellStyle name="Normal 40 3 5 2 2" xfId="7016"/>
    <cellStyle name="Normal 40 3 5 3" xfId="2389"/>
    <cellStyle name="Normal 40 3 5 3 2" xfId="7017"/>
    <cellStyle name="Normal 40 3 5 4" xfId="2390"/>
    <cellStyle name="Normal 40 3 5 4 2" xfId="7018"/>
    <cellStyle name="Normal 40 3 5 5" xfId="2391"/>
    <cellStyle name="Normal 40 3 5 5 2" xfId="7019"/>
    <cellStyle name="Normal 40 3 5 6" xfId="2392"/>
    <cellStyle name="Normal 40 3 5 6 2" xfId="7020"/>
    <cellStyle name="Normal 40 3 5 7" xfId="2393"/>
    <cellStyle name="Normal 40 3 5 7 2" xfId="7021"/>
    <cellStyle name="Normal 40 3 5 8" xfId="2394"/>
    <cellStyle name="Normal 40 3 5 8 2" xfId="7022"/>
    <cellStyle name="Normal 40 3 5 9" xfId="7015"/>
    <cellStyle name="Normal 40 3 6" xfId="2395"/>
    <cellStyle name="Normal 40 3 6 2" xfId="2396"/>
    <cellStyle name="Normal 40 3 6 2 2" xfId="7024"/>
    <cellStyle name="Normal 40 3 6 3" xfId="2397"/>
    <cellStyle name="Normal 40 3 6 3 2" xfId="7025"/>
    <cellStyle name="Normal 40 3 6 4" xfId="2398"/>
    <cellStyle name="Normal 40 3 6 4 2" xfId="7026"/>
    <cellStyle name="Normal 40 3 6 5" xfId="2399"/>
    <cellStyle name="Normal 40 3 6 5 2" xfId="7027"/>
    <cellStyle name="Normal 40 3 6 6" xfId="2400"/>
    <cellStyle name="Normal 40 3 6 6 2" xfId="7028"/>
    <cellStyle name="Normal 40 3 6 7" xfId="2401"/>
    <cellStyle name="Normal 40 3 6 7 2" xfId="7029"/>
    <cellStyle name="Normal 40 3 6 8" xfId="2402"/>
    <cellStyle name="Normal 40 3 6 8 2" xfId="7030"/>
    <cellStyle name="Normal 40 3 6 9" xfId="7023"/>
    <cellStyle name="Normal 40 3 7" xfId="2403"/>
    <cellStyle name="Normal 40 3 7 2" xfId="2404"/>
    <cellStyle name="Normal 40 3 7 2 2" xfId="7032"/>
    <cellStyle name="Normal 40 3 7 3" xfId="2405"/>
    <cellStyle name="Normal 40 3 7 3 2" xfId="7033"/>
    <cellStyle name="Normal 40 3 7 4" xfId="2406"/>
    <cellStyle name="Normal 40 3 7 4 2" xfId="7034"/>
    <cellStyle name="Normal 40 3 7 5" xfId="2407"/>
    <cellStyle name="Normal 40 3 7 5 2" xfId="7035"/>
    <cellStyle name="Normal 40 3 7 6" xfId="2408"/>
    <cellStyle name="Normal 40 3 7 6 2" xfId="7036"/>
    <cellStyle name="Normal 40 3 7 7" xfId="2409"/>
    <cellStyle name="Normal 40 3 7 7 2" xfId="7037"/>
    <cellStyle name="Normal 40 3 7 8" xfId="2410"/>
    <cellStyle name="Normal 40 3 7 8 2" xfId="7038"/>
    <cellStyle name="Normal 40 3 7 9" xfId="7031"/>
    <cellStyle name="Normal 40 3 8" xfId="2411"/>
    <cellStyle name="Normal 40 3 8 2" xfId="2412"/>
    <cellStyle name="Normal 40 3 8 2 2" xfId="7040"/>
    <cellStyle name="Normal 40 3 8 3" xfId="2413"/>
    <cellStyle name="Normal 40 3 8 3 2" xfId="7041"/>
    <cellStyle name="Normal 40 3 8 4" xfId="2414"/>
    <cellStyle name="Normal 40 3 8 4 2" xfId="7042"/>
    <cellStyle name="Normal 40 3 8 5" xfId="2415"/>
    <cellStyle name="Normal 40 3 8 5 2" xfId="7043"/>
    <cellStyle name="Normal 40 3 8 6" xfId="2416"/>
    <cellStyle name="Normal 40 3 8 6 2" xfId="7044"/>
    <cellStyle name="Normal 40 3 8 7" xfId="2417"/>
    <cellStyle name="Normal 40 3 8 7 2" xfId="7045"/>
    <cellStyle name="Normal 40 3 8 8" xfId="2418"/>
    <cellStyle name="Normal 40 3 8 8 2" xfId="7046"/>
    <cellStyle name="Normal 40 3 8 9" xfId="7039"/>
    <cellStyle name="Normal 40 3 9" xfId="2419"/>
    <cellStyle name="Normal 40 3 9 2" xfId="2420"/>
    <cellStyle name="Normal 40 3 9 2 2" xfId="7048"/>
    <cellStyle name="Normal 40 3 9 3" xfId="2421"/>
    <cellStyle name="Normal 40 3 9 3 2" xfId="7049"/>
    <cellStyle name="Normal 40 3 9 4" xfId="2422"/>
    <cellStyle name="Normal 40 3 9 4 2" xfId="7050"/>
    <cellStyle name="Normal 40 3 9 5" xfId="2423"/>
    <cellStyle name="Normal 40 3 9 5 2" xfId="7051"/>
    <cellStyle name="Normal 40 3 9 6" xfId="2424"/>
    <cellStyle name="Normal 40 3 9 6 2" xfId="7052"/>
    <cellStyle name="Normal 40 3 9 7" xfId="2425"/>
    <cellStyle name="Normal 40 3 9 7 2" xfId="7053"/>
    <cellStyle name="Normal 40 3 9 8" xfId="2426"/>
    <cellStyle name="Normal 40 3 9 8 2" xfId="7054"/>
    <cellStyle name="Normal 40 3 9 9" xfId="7047"/>
    <cellStyle name="Normal 40 4" xfId="6906"/>
    <cellStyle name="Normal 41" xfId="2427"/>
    <cellStyle name="Normal 41 2" xfId="2428"/>
    <cellStyle name="Normal 41 2 10" xfId="2429"/>
    <cellStyle name="Normal 41 2 10 2" xfId="2430"/>
    <cellStyle name="Normal 41 2 10 2 2" xfId="7058"/>
    <cellStyle name="Normal 41 2 10 3" xfId="2431"/>
    <cellStyle name="Normal 41 2 10 3 2" xfId="7059"/>
    <cellStyle name="Normal 41 2 10 4" xfId="2432"/>
    <cellStyle name="Normal 41 2 10 4 2" xfId="7060"/>
    <cellStyle name="Normal 41 2 10 5" xfId="2433"/>
    <cellStyle name="Normal 41 2 10 5 2" xfId="7061"/>
    <cellStyle name="Normal 41 2 10 6" xfId="2434"/>
    <cellStyle name="Normal 41 2 10 6 2" xfId="7062"/>
    <cellStyle name="Normal 41 2 10 7" xfId="2435"/>
    <cellStyle name="Normal 41 2 10 7 2" xfId="7063"/>
    <cellStyle name="Normal 41 2 10 8" xfId="2436"/>
    <cellStyle name="Normal 41 2 10 8 2" xfId="7064"/>
    <cellStyle name="Normal 41 2 10 9" xfId="7057"/>
    <cellStyle name="Normal 41 2 11" xfId="7056"/>
    <cellStyle name="Normal 41 2 2" xfId="2437"/>
    <cellStyle name="Normal 41 2 2 10" xfId="2438"/>
    <cellStyle name="Normal 41 2 2 10 2" xfId="7066"/>
    <cellStyle name="Normal 41 2 2 11" xfId="2439"/>
    <cellStyle name="Normal 41 2 2 11 2" xfId="7067"/>
    <cellStyle name="Normal 41 2 2 12" xfId="2440"/>
    <cellStyle name="Normal 41 2 2 12 2" xfId="7068"/>
    <cellStyle name="Normal 41 2 2 13" xfId="2441"/>
    <cellStyle name="Normal 41 2 2 13 2" xfId="7069"/>
    <cellStyle name="Normal 41 2 2 14" xfId="2442"/>
    <cellStyle name="Normal 41 2 2 14 2" xfId="7070"/>
    <cellStyle name="Normal 41 2 2 15" xfId="2443"/>
    <cellStyle name="Normal 41 2 2 15 2" xfId="7071"/>
    <cellStyle name="Normal 41 2 2 16" xfId="2444"/>
    <cellStyle name="Normal 41 2 2 16 2" xfId="7072"/>
    <cellStyle name="Normal 41 2 2 17" xfId="7065"/>
    <cellStyle name="Normal 41 2 2 2" xfId="2445"/>
    <cellStyle name="Normal 41 2 2 2 2" xfId="7073"/>
    <cellStyle name="Normal 41 2 2 3" xfId="2446"/>
    <cellStyle name="Normal 41 2 2 3 2" xfId="7074"/>
    <cellStyle name="Normal 41 2 2 4" xfId="2447"/>
    <cellStyle name="Normal 41 2 2 4 2" xfId="7075"/>
    <cellStyle name="Normal 41 2 2 5" xfId="2448"/>
    <cellStyle name="Normal 41 2 2 5 2" xfId="7076"/>
    <cellStyle name="Normal 41 2 2 6" xfId="2449"/>
    <cellStyle name="Normal 41 2 2 6 2" xfId="7077"/>
    <cellStyle name="Normal 41 2 2 7" xfId="2450"/>
    <cellStyle name="Normal 41 2 2 7 2" xfId="7078"/>
    <cellStyle name="Normal 41 2 2 8" xfId="2451"/>
    <cellStyle name="Normal 41 2 2 8 2" xfId="7079"/>
    <cellStyle name="Normal 41 2 2 9" xfId="2452"/>
    <cellStyle name="Normal 41 2 2 9 2" xfId="7080"/>
    <cellStyle name="Normal 41 2 3" xfId="2453"/>
    <cellStyle name="Normal 41 2 3 2" xfId="7081"/>
    <cellStyle name="Normal 41 2 4" xfId="2454"/>
    <cellStyle name="Normal 41 2 4 2" xfId="2455"/>
    <cellStyle name="Normal 41 2 4 2 2" xfId="7083"/>
    <cellStyle name="Normal 41 2 4 3" xfId="2456"/>
    <cellStyle name="Normal 41 2 4 3 2" xfId="7084"/>
    <cellStyle name="Normal 41 2 4 4" xfId="2457"/>
    <cellStyle name="Normal 41 2 4 4 2" xfId="7085"/>
    <cellStyle name="Normal 41 2 4 5" xfId="2458"/>
    <cellStyle name="Normal 41 2 4 5 2" xfId="7086"/>
    <cellStyle name="Normal 41 2 4 6" xfId="2459"/>
    <cellStyle name="Normal 41 2 4 6 2" xfId="7087"/>
    <cellStyle name="Normal 41 2 4 7" xfId="2460"/>
    <cellStyle name="Normal 41 2 4 7 2" xfId="7088"/>
    <cellStyle name="Normal 41 2 4 8" xfId="2461"/>
    <cellStyle name="Normal 41 2 4 8 2" xfId="7089"/>
    <cellStyle name="Normal 41 2 4 9" xfId="7082"/>
    <cellStyle name="Normal 41 2 5" xfId="2462"/>
    <cellStyle name="Normal 41 2 5 2" xfId="2463"/>
    <cellStyle name="Normal 41 2 5 2 2" xfId="7091"/>
    <cellStyle name="Normal 41 2 5 3" xfId="2464"/>
    <cellStyle name="Normal 41 2 5 3 2" xfId="7092"/>
    <cellStyle name="Normal 41 2 5 4" xfId="2465"/>
    <cellStyle name="Normal 41 2 5 4 2" xfId="7093"/>
    <cellStyle name="Normal 41 2 5 5" xfId="2466"/>
    <cellStyle name="Normal 41 2 5 5 2" xfId="7094"/>
    <cellStyle name="Normal 41 2 5 6" xfId="2467"/>
    <cellStyle name="Normal 41 2 5 6 2" xfId="7095"/>
    <cellStyle name="Normal 41 2 5 7" xfId="2468"/>
    <cellStyle name="Normal 41 2 5 7 2" xfId="7096"/>
    <cellStyle name="Normal 41 2 5 8" xfId="2469"/>
    <cellStyle name="Normal 41 2 5 8 2" xfId="7097"/>
    <cellStyle name="Normal 41 2 5 9" xfId="7090"/>
    <cellStyle name="Normal 41 2 6" xfId="2470"/>
    <cellStyle name="Normal 41 2 6 2" xfId="2471"/>
    <cellStyle name="Normal 41 2 6 2 2" xfId="7099"/>
    <cellStyle name="Normal 41 2 6 3" xfId="2472"/>
    <cellStyle name="Normal 41 2 6 3 2" xfId="7100"/>
    <cellStyle name="Normal 41 2 6 4" xfId="2473"/>
    <cellStyle name="Normal 41 2 6 4 2" xfId="7101"/>
    <cellStyle name="Normal 41 2 6 5" xfId="2474"/>
    <cellStyle name="Normal 41 2 6 5 2" xfId="7102"/>
    <cellStyle name="Normal 41 2 6 6" xfId="2475"/>
    <cellStyle name="Normal 41 2 6 6 2" xfId="7103"/>
    <cellStyle name="Normal 41 2 6 7" xfId="2476"/>
    <cellStyle name="Normal 41 2 6 7 2" xfId="7104"/>
    <cellStyle name="Normal 41 2 6 8" xfId="2477"/>
    <cellStyle name="Normal 41 2 6 8 2" xfId="7105"/>
    <cellStyle name="Normal 41 2 6 9" xfId="7098"/>
    <cellStyle name="Normal 41 2 7" xfId="2478"/>
    <cellStyle name="Normal 41 2 7 2" xfId="2479"/>
    <cellStyle name="Normal 41 2 7 2 2" xfId="7107"/>
    <cellStyle name="Normal 41 2 7 3" xfId="2480"/>
    <cellStyle name="Normal 41 2 7 3 2" xfId="7108"/>
    <cellStyle name="Normal 41 2 7 4" xfId="2481"/>
    <cellStyle name="Normal 41 2 7 4 2" xfId="7109"/>
    <cellStyle name="Normal 41 2 7 5" xfId="2482"/>
    <cellStyle name="Normal 41 2 7 5 2" xfId="7110"/>
    <cellStyle name="Normal 41 2 7 6" xfId="2483"/>
    <cellStyle name="Normal 41 2 7 6 2" xfId="7111"/>
    <cellStyle name="Normal 41 2 7 7" xfId="2484"/>
    <cellStyle name="Normal 41 2 7 7 2" xfId="7112"/>
    <cellStyle name="Normal 41 2 7 8" xfId="2485"/>
    <cellStyle name="Normal 41 2 7 8 2" xfId="7113"/>
    <cellStyle name="Normal 41 2 7 9" xfId="7106"/>
    <cellStyle name="Normal 41 2 8" xfId="2486"/>
    <cellStyle name="Normal 41 2 8 2" xfId="2487"/>
    <cellStyle name="Normal 41 2 8 2 2" xfId="7115"/>
    <cellStyle name="Normal 41 2 8 3" xfId="2488"/>
    <cellStyle name="Normal 41 2 8 3 2" xfId="7116"/>
    <cellStyle name="Normal 41 2 8 4" xfId="2489"/>
    <cellStyle name="Normal 41 2 8 4 2" xfId="7117"/>
    <cellStyle name="Normal 41 2 8 5" xfId="2490"/>
    <cellStyle name="Normal 41 2 8 5 2" xfId="7118"/>
    <cellStyle name="Normal 41 2 8 6" xfId="2491"/>
    <cellStyle name="Normal 41 2 8 6 2" xfId="7119"/>
    <cellStyle name="Normal 41 2 8 7" xfId="2492"/>
    <cellStyle name="Normal 41 2 8 7 2" xfId="7120"/>
    <cellStyle name="Normal 41 2 8 8" xfId="2493"/>
    <cellStyle name="Normal 41 2 8 8 2" xfId="7121"/>
    <cellStyle name="Normal 41 2 8 9" xfId="7114"/>
    <cellStyle name="Normal 41 2 9" xfId="2494"/>
    <cellStyle name="Normal 41 2 9 2" xfId="2495"/>
    <cellStyle name="Normal 41 2 9 2 2" xfId="7123"/>
    <cellStyle name="Normal 41 2 9 3" xfId="2496"/>
    <cellStyle name="Normal 41 2 9 3 2" xfId="7124"/>
    <cellStyle name="Normal 41 2 9 4" xfId="2497"/>
    <cellStyle name="Normal 41 2 9 4 2" xfId="7125"/>
    <cellStyle name="Normal 41 2 9 5" xfId="2498"/>
    <cellStyle name="Normal 41 2 9 5 2" xfId="7126"/>
    <cellStyle name="Normal 41 2 9 6" xfId="2499"/>
    <cellStyle name="Normal 41 2 9 6 2" xfId="7127"/>
    <cellStyle name="Normal 41 2 9 7" xfId="2500"/>
    <cellStyle name="Normal 41 2 9 7 2" xfId="7128"/>
    <cellStyle name="Normal 41 2 9 8" xfId="2501"/>
    <cellStyle name="Normal 41 2 9 8 2" xfId="7129"/>
    <cellStyle name="Normal 41 2 9 9" xfId="7122"/>
    <cellStyle name="Normal 41 3" xfId="2502"/>
    <cellStyle name="Normal 41 3 10" xfId="2503"/>
    <cellStyle name="Normal 41 3 10 2" xfId="2504"/>
    <cellStyle name="Normal 41 3 10 2 2" xfId="7132"/>
    <cellStyle name="Normal 41 3 10 3" xfId="2505"/>
    <cellStyle name="Normal 41 3 10 3 2" xfId="7133"/>
    <cellStyle name="Normal 41 3 10 4" xfId="2506"/>
    <cellStyle name="Normal 41 3 10 4 2" xfId="7134"/>
    <cellStyle name="Normal 41 3 10 5" xfId="2507"/>
    <cellStyle name="Normal 41 3 10 5 2" xfId="7135"/>
    <cellStyle name="Normal 41 3 10 6" xfId="2508"/>
    <cellStyle name="Normal 41 3 10 6 2" xfId="7136"/>
    <cellStyle name="Normal 41 3 10 7" xfId="2509"/>
    <cellStyle name="Normal 41 3 10 7 2" xfId="7137"/>
    <cellStyle name="Normal 41 3 10 8" xfId="2510"/>
    <cellStyle name="Normal 41 3 10 8 2" xfId="7138"/>
    <cellStyle name="Normal 41 3 10 9" xfId="7131"/>
    <cellStyle name="Normal 41 3 11" xfId="7130"/>
    <cellStyle name="Normal 41 3 2" xfId="2511"/>
    <cellStyle name="Normal 41 3 2 10" xfId="2512"/>
    <cellStyle name="Normal 41 3 2 10 2" xfId="7140"/>
    <cellStyle name="Normal 41 3 2 11" xfId="2513"/>
    <cellStyle name="Normal 41 3 2 11 2" xfId="7141"/>
    <cellStyle name="Normal 41 3 2 12" xfId="2514"/>
    <cellStyle name="Normal 41 3 2 12 2" xfId="7142"/>
    <cellStyle name="Normal 41 3 2 13" xfId="2515"/>
    <cellStyle name="Normal 41 3 2 13 2" xfId="7143"/>
    <cellStyle name="Normal 41 3 2 14" xfId="2516"/>
    <cellStyle name="Normal 41 3 2 14 2" xfId="7144"/>
    <cellStyle name="Normal 41 3 2 15" xfId="2517"/>
    <cellStyle name="Normal 41 3 2 15 2" xfId="7145"/>
    <cellStyle name="Normal 41 3 2 16" xfId="2518"/>
    <cellStyle name="Normal 41 3 2 16 2" xfId="7146"/>
    <cellStyle name="Normal 41 3 2 17" xfId="7139"/>
    <cellStyle name="Normal 41 3 2 2" xfId="2519"/>
    <cellStyle name="Normal 41 3 2 2 2" xfId="7147"/>
    <cellStyle name="Normal 41 3 2 3" xfId="2520"/>
    <cellStyle name="Normal 41 3 2 3 2" xfId="7148"/>
    <cellStyle name="Normal 41 3 2 4" xfId="2521"/>
    <cellStyle name="Normal 41 3 2 4 2" xfId="7149"/>
    <cellStyle name="Normal 41 3 2 5" xfId="2522"/>
    <cellStyle name="Normal 41 3 2 5 2" xfId="7150"/>
    <cellStyle name="Normal 41 3 2 6" xfId="2523"/>
    <cellStyle name="Normal 41 3 2 6 2" xfId="7151"/>
    <cellStyle name="Normal 41 3 2 7" xfId="2524"/>
    <cellStyle name="Normal 41 3 2 7 2" xfId="7152"/>
    <cellStyle name="Normal 41 3 2 8" xfId="2525"/>
    <cellStyle name="Normal 41 3 2 8 2" xfId="7153"/>
    <cellStyle name="Normal 41 3 2 9" xfId="2526"/>
    <cellStyle name="Normal 41 3 2 9 2" xfId="7154"/>
    <cellStyle name="Normal 41 3 3" xfId="2527"/>
    <cellStyle name="Normal 41 3 3 2" xfId="7155"/>
    <cellStyle name="Normal 41 3 4" xfId="2528"/>
    <cellStyle name="Normal 41 3 4 2" xfId="2529"/>
    <cellStyle name="Normal 41 3 4 2 2" xfId="7157"/>
    <cellStyle name="Normal 41 3 4 3" xfId="2530"/>
    <cellStyle name="Normal 41 3 4 3 2" xfId="7158"/>
    <cellStyle name="Normal 41 3 4 4" xfId="2531"/>
    <cellStyle name="Normal 41 3 4 4 2" xfId="7159"/>
    <cellStyle name="Normal 41 3 4 5" xfId="2532"/>
    <cellStyle name="Normal 41 3 4 5 2" xfId="7160"/>
    <cellStyle name="Normal 41 3 4 6" xfId="2533"/>
    <cellStyle name="Normal 41 3 4 6 2" xfId="7161"/>
    <cellStyle name="Normal 41 3 4 7" xfId="2534"/>
    <cellStyle name="Normal 41 3 4 7 2" xfId="7162"/>
    <cellStyle name="Normal 41 3 4 8" xfId="2535"/>
    <cellStyle name="Normal 41 3 4 8 2" xfId="7163"/>
    <cellStyle name="Normal 41 3 4 9" xfId="7156"/>
    <cellStyle name="Normal 41 3 5" xfId="2536"/>
    <cellStyle name="Normal 41 3 5 2" xfId="2537"/>
    <cellStyle name="Normal 41 3 5 2 2" xfId="7165"/>
    <cellStyle name="Normal 41 3 5 3" xfId="2538"/>
    <cellStyle name="Normal 41 3 5 3 2" xfId="7166"/>
    <cellStyle name="Normal 41 3 5 4" xfId="2539"/>
    <cellStyle name="Normal 41 3 5 4 2" xfId="7167"/>
    <cellStyle name="Normal 41 3 5 5" xfId="2540"/>
    <cellStyle name="Normal 41 3 5 5 2" xfId="7168"/>
    <cellStyle name="Normal 41 3 5 6" xfId="2541"/>
    <cellStyle name="Normal 41 3 5 6 2" xfId="7169"/>
    <cellStyle name="Normal 41 3 5 7" xfId="2542"/>
    <cellStyle name="Normal 41 3 5 7 2" xfId="7170"/>
    <cellStyle name="Normal 41 3 5 8" xfId="2543"/>
    <cellStyle name="Normal 41 3 5 8 2" xfId="7171"/>
    <cellStyle name="Normal 41 3 5 9" xfId="7164"/>
    <cellStyle name="Normal 41 3 6" xfId="2544"/>
    <cellStyle name="Normal 41 3 6 2" xfId="2545"/>
    <cellStyle name="Normal 41 3 6 2 2" xfId="7173"/>
    <cellStyle name="Normal 41 3 6 3" xfId="2546"/>
    <cellStyle name="Normal 41 3 6 3 2" xfId="7174"/>
    <cellStyle name="Normal 41 3 6 4" xfId="2547"/>
    <cellStyle name="Normal 41 3 6 4 2" xfId="7175"/>
    <cellStyle name="Normal 41 3 6 5" xfId="2548"/>
    <cellStyle name="Normal 41 3 6 5 2" xfId="7176"/>
    <cellStyle name="Normal 41 3 6 6" xfId="2549"/>
    <cellStyle name="Normal 41 3 6 6 2" xfId="7177"/>
    <cellStyle name="Normal 41 3 6 7" xfId="2550"/>
    <cellStyle name="Normal 41 3 6 7 2" xfId="7178"/>
    <cellStyle name="Normal 41 3 6 8" xfId="2551"/>
    <cellStyle name="Normal 41 3 6 8 2" xfId="7179"/>
    <cellStyle name="Normal 41 3 6 9" xfId="7172"/>
    <cellStyle name="Normal 41 3 7" xfId="2552"/>
    <cellStyle name="Normal 41 3 7 2" xfId="2553"/>
    <cellStyle name="Normal 41 3 7 2 2" xfId="7181"/>
    <cellStyle name="Normal 41 3 7 3" xfId="2554"/>
    <cellStyle name="Normal 41 3 7 3 2" xfId="7182"/>
    <cellStyle name="Normal 41 3 7 4" xfId="2555"/>
    <cellStyle name="Normal 41 3 7 4 2" xfId="7183"/>
    <cellStyle name="Normal 41 3 7 5" xfId="2556"/>
    <cellStyle name="Normal 41 3 7 5 2" xfId="7184"/>
    <cellStyle name="Normal 41 3 7 6" xfId="2557"/>
    <cellStyle name="Normal 41 3 7 6 2" xfId="7185"/>
    <cellStyle name="Normal 41 3 7 7" xfId="2558"/>
    <cellStyle name="Normal 41 3 7 7 2" xfId="7186"/>
    <cellStyle name="Normal 41 3 7 8" xfId="2559"/>
    <cellStyle name="Normal 41 3 7 8 2" xfId="7187"/>
    <cellStyle name="Normal 41 3 7 9" xfId="7180"/>
    <cellStyle name="Normal 41 3 8" xfId="2560"/>
    <cellStyle name="Normal 41 3 8 2" xfId="2561"/>
    <cellStyle name="Normal 41 3 8 2 2" xfId="7189"/>
    <cellStyle name="Normal 41 3 8 3" xfId="2562"/>
    <cellStyle name="Normal 41 3 8 3 2" xfId="7190"/>
    <cellStyle name="Normal 41 3 8 4" xfId="2563"/>
    <cellStyle name="Normal 41 3 8 4 2" xfId="7191"/>
    <cellStyle name="Normal 41 3 8 5" xfId="2564"/>
    <cellStyle name="Normal 41 3 8 5 2" xfId="7192"/>
    <cellStyle name="Normal 41 3 8 6" xfId="2565"/>
    <cellStyle name="Normal 41 3 8 6 2" xfId="7193"/>
    <cellStyle name="Normal 41 3 8 7" xfId="2566"/>
    <cellStyle name="Normal 41 3 8 7 2" xfId="7194"/>
    <cellStyle name="Normal 41 3 8 8" xfId="2567"/>
    <cellStyle name="Normal 41 3 8 8 2" xfId="7195"/>
    <cellStyle name="Normal 41 3 8 9" xfId="7188"/>
    <cellStyle name="Normal 41 3 9" xfId="2568"/>
    <cellStyle name="Normal 41 3 9 2" xfId="2569"/>
    <cellStyle name="Normal 41 3 9 2 2" xfId="7197"/>
    <cellStyle name="Normal 41 3 9 3" xfId="2570"/>
    <cellStyle name="Normal 41 3 9 3 2" xfId="7198"/>
    <cellStyle name="Normal 41 3 9 4" xfId="2571"/>
    <cellStyle name="Normal 41 3 9 4 2" xfId="7199"/>
    <cellStyle name="Normal 41 3 9 5" xfId="2572"/>
    <cellStyle name="Normal 41 3 9 5 2" xfId="7200"/>
    <cellStyle name="Normal 41 3 9 6" xfId="2573"/>
    <cellStyle name="Normal 41 3 9 6 2" xfId="7201"/>
    <cellStyle name="Normal 41 3 9 7" xfId="2574"/>
    <cellStyle name="Normal 41 3 9 7 2" xfId="7202"/>
    <cellStyle name="Normal 41 3 9 8" xfId="2575"/>
    <cellStyle name="Normal 41 3 9 8 2" xfId="7203"/>
    <cellStyle name="Normal 41 3 9 9" xfId="7196"/>
    <cellStyle name="Normal 41 4" xfId="7055"/>
    <cellStyle name="Normal 42" xfId="2576"/>
    <cellStyle name="Normal 42 2" xfId="2577"/>
    <cellStyle name="Normal 42 2 10" xfId="2578"/>
    <cellStyle name="Normal 42 2 10 2" xfId="2579"/>
    <cellStyle name="Normal 42 2 10 2 2" xfId="7207"/>
    <cellStyle name="Normal 42 2 10 3" xfId="2580"/>
    <cellStyle name="Normal 42 2 10 3 2" xfId="7208"/>
    <cellStyle name="Normal 42 2 10 4" xfId="2581"/>
    <cellStyle name="Normal 42 2 10 4 2" xfId="7209"/>
    <cellStyle name="Normal 42 2 10 5" xfId="2582"/>
    <cellStyle name="Normal 42 2 10 5 2" xfId="7210"/>
    <cellStyle name="Normal 42 2 10 6" xfId="2583"/>
    <cellStyle name="Normal 42 2 10 6 2" xfId="7211"/>
    <cellStyle name="Normal 42 2 10 7" xfId="2584"/>
    <cellStyle name="Normal 42 2 10 7 2" xfId="7212"/>
    <cellStyle name="Normal 42 2 10 8" xfId="2585"/>
    <cellStyle name="Normal 42 2 10 8 2" xfId="7213"/>
    <cellStyle name="Normal 42 2 10 9" xfId="7206"/>
    <cellStyle name="Normal 42 2 11" xfId="7205"/>
    <cellStyle name="Normal 42 2 2" xfId="2586"/>
    <cellStyle name="Normal 42 2 2 10" xfId="2587"/>
    <cellStyle name="Normal 42 2 2 10 2" xfId="7215"/>
    <cellStyle name="Normal 42 2 2 11" xfId="2588"/>
    <cellStyle name="Normal 42 2 2 11 2" xfId="7216"/>
    <cellStyle name="Normal 42 2 2 12" xfId="2589"/>
    <cellStyle name="Normal 42 2 2 12 2" xfId="7217"/>
    <cellStyle name="Normal 42 2 2 13" xfId="2590"/>
    <cellStyle name="Normal 42 2 2 13 2" xfId="7218"/>
    <cellStyle name="Normal 42 2 2 14" xfId="2591"/>
    <cellStyle name="Normal 42 2 2 14 2" xfId="7219"/>
    <cellStyle name="Normal 42 2 2 15" xfId="2592"/>
    <cellStyle name="Normal 42 2 2 15 2" xfId="7220"/>
    <cellStyle name="Normal 42 2 2 16" xfId="2593"/>
    <cellStyle name="Normal 42 2 2 16 2" xfId="7221"/>
    <cellStyle name="Normal 42 2 2 17" xfId="7214"/>
    <cellStyle name="Normal 42 2 2 2" xfId="2594"/>
    <cellStyle name="Normal 42 2 2 2 2" xfId="7222"/>
    <cellStyle name="Normal 42 2 2 3" xfId="2595"/>
    <cellStyle name="Normal 42 2 2 3 2" xfId="7223"/>
    <cellStyle name="Normal 42 2 2 4" xfId="2596"/>
    <cellStyle name="Normal 42 2 2 4 2" xfId="7224"/>
    <cellStyle name="Normal 42 2 2 5" xfId="2597"/>
    <cellStyle name="Normal 42 2 2 5 2" xfId="7225"/>
    <cellStyle name="Normal 42 2 2 6" xfId="2598"/>
    <cellStyle name="Normal 42 2 2 6 2" xfId="7226"/>
    <cellStyle name="Normal 42 2 2 7" xfId="2599"/>
    <cellStyle name="Normal 42 2 2 7 2" xfId="7227"/>
    <cellStyle name="Normal 42 2 2 8" xfId="2600"/>
    <cellStyle name="Normal 42 2 2 8 2" xfId="7228"/>
    <cellStyle name="Normal 42 2 2 9" xfId="2601"/>
    <cellStyle name="Normal 42 2 2 9 2" xfId="7229"/>
    <cellStyle name="Normal 42 2 3" xfId="2602"/>
    <cellStyle name="Normal 42 2 3 2" xfId="7230"/>
    <cellStyle name="Normal 42 2 4" xfId="2603"/>
    <cellStyle name="Normal 42 2 4 2" xfId="2604"/>
    <cellStyle name="Normal 42 2 4 2 2" xfId="7232"/>
    <cellStyle name="Normal 42 2 4 3" xfId="2605"/>
    <cellStyle name="Normal 42 2 4 3 2" xfId="7233"/>
    <cellStyle name="Normal 42 2 4 4" xfId="2606"/>
    <cellStyle name="Normal 42 2 4 4 2" xfId="7234"/>
    <cellStyle name="Normal 42 2 4 5" xfId="2607"/>
    <cellStyle name="Normal 42 2 4 5 2" xfId="7235"/>
    <cellStyle name="Normal 42 2 4 6" xfId="2608"/>
    <cellStyle name="Normal 42 2 4 6 2" xfId="7236"/>
    <cellStyle name="Normal 42 2 4 7" xfId="2609"/>
    <cellStyle name="Normal 42 2 4 7 2" xfId="7237"/>
    <cellStyle name="Normal 42 2 4 8" xfId="2610"/>
    <cellStyle name="Normal 42 2 4 8 2" xfId="7238"/>
    <cellStyle name="Normal 42 2 4 9" xfId="7231"/>
    <cellStyle name="Normal 42 2 5" xfId="2611"/>
    <cellStyle name="Normal 42 2 5 2" xfId="2612"/>
    <cellStyle name="Normal 42 2 5 2 2" xfId="7240"/>
    <cellStyle name="Normal 42 2 5 3" xfId="2613"/>
    <cellStyle name="Normal 42 2 5 3 2" xfId="7241"/>
    <cellStyle name="Normal 42 2 5 4" xfId="2614"/>
    <cellStyle name="Normal 42 2 5 4 2" xfId="7242"/>
    <cellStyle name="Normal 42 2 5 5" xfId="2615"/>
    <cellStyle name="Normal 42 2 5 5 2" xfId="7243"/>
    <cellStyle name="Normal 42 2 5 6" xfId="2616"/>
    <cellStyle name="Normal 42 2 5 6 2" xfId="7244"/>
    <cellStyle name="Normal 42 2 5 7" xfId="2617"/>
    <cellStyle name="Normal 42 2 5 7 2" xfId="7245"/>
    <cellStyle name="Normal 42 2 5 8" xfId="2618"/>
    <cellStyle name="Normal 42 2 5 8 2" xfId="7246"/>
    <cellStyle name="Normal 42 2 5 9" xfId="7239"/>
    <cellStyle name="Normal 42 2 6" xfId="2619"/>
    <cellStyle name="Normal 42 2 6 2" xfId="2620"/>
    <cellStyle name="Normal 42 2 6 2 2" xfId="7248"/>
    <cellStyle name="Normal 42 2 6 3" xfId="2621"/>
    <cellStyle name="Normal 42 2 6 3 2" xfId="7249"/>
    <cellStyle name="Normal 42 2 6 4" xfId="2622"/>
    <cellStyle name="Normal 42 2 6 4 2" xfId="7250"/>
    <cellStyle name="Normal 42 2 6 5" xfId="2623"/>
    <cellStyle name="Normal 42 2 6 5 2" xfId="7251"/>
    <cellStyle name="Normal 42 2 6 6" xfId="2624"/>
    <cellStyle name="Normal 42 2 6 6 2" xfId="7252"/>
    <cellStyle name="Normal 42 2 6 7" xfId="2625"/>
    <cellStyle name="Normal 42 2 6 7 2" xfId="7253"/>
    <cellStyle name="Normal 42 2 6 8" xfId="2626"/>
    <cellStyle name="Normal 42 2 6 8 2" xfId="7254"/>
    <cellStyle name="Normal 42 2 6 9" xfId="7247"/>
    <cellStyle name="Normal 42 2 7" xfId="2627"/>
    <cellStyle name="Normal 42 2 7 2" xfId="2628"/>
    <cellStyle name="Normal 42 2 7 2 2" xfId="7256"/>
    <cellStyle name="Normal 42 2 7 3" xfId="2629"/>
    <cellStyle name="Normal 42 2 7 3 2" xfId="7257"/>
    <cellStyle name="Normal 42 2 7 4" xfId="2630"/>
    <cellStyle name="Normal 42 2 7 4 2" xfId="7258"/>
    <cellStyle name="Normal 42 2 7 5" xfId="2631"/>
    <cellStyle name="Normal 42 2 7 5 2" xfId="7259"/>
    <cellStyle name="Normal 42 2 7 6" xfId="2632"/>
    <cellStyle name="Normal 42 2 7 6 2" xfId="7260"/>
    <cellStyle name="Normal 42 2 7 7" xfId="2633"/>
    <cellStyle name="Normal 42 2 7 7 2" xfId="7261"/>
    <cellStyle name="Normal 42 2 7 8" xfId="2634"/>
    <cellStyle name="Normal 42 2 7 8 2" xfId="7262"/>
    <cellStyle name="Normal 42 2 7 9" xfId="7255"/>
    <cellStyle name="Normal 42 2 8" xfId="2635"/>
    <cellStyle name="Normal 42 2 8 2" xfId="2636"/>
    <cellStyle name="Normal 42 2 8 2 2" xfId="7264"/>
    <cellStyle name="Normal 42 2 8 3" xfId="2637"/>
    <cellStyle name="Normal 42 2 8 3 2" xfId="7265"/>
    <cellStyle name="Normal 42 2 8 4" xfId="2638"/>
    <cellStyle name="Normal 42 2 8 4 2" xfId="7266"/>
    <cellStyle name="Normal 42 2 8 5" xfId="2639"/>
    <cellStyle name="Normal 42 2 8 5 2" xfId="7267"/>
    <cellStyle name="Normal 42 2 8 6" xfId="2640"/>
    <cellStyle name="Normal 42 2 8 6 2" xfId="7268"/>
    <cellStyle name="Normal 42 2 8 7" xfId="2641"/>
    <cellStyle name="Normal 42 2 8 7 2" xfId="7269"/>
    <cellStyle name="Normal 42 2 8 8" xfId="2642"/>
    <cellStyle name="Normal 42 2 8 8 2" xfId="7270"/>
    <cellStyle name="Normal 42 2 8 9" xfId="7263"/>
    <cellStyle name="Normal 42 2 9" xfId="2643"/>
    <cellStyle name="Normal 42 2 9 2" xfId="2644"/>
    <cellStyle name="Normal 42 2 9 2 2" xfId="7272"/>
    <cellStyle name="Normal 42 2 9 3" xfId="2645"/>
    <cellStyle name="Normal 42 2 9 3 2" xfId="7273"/>
    <cellStyle name="Normal 42 2 9 4" xfId="2646"/>
    <cellStyle name="Normal 42 2 9 4 2" xfId="7274"/>
    <cellStyle name="Normal 42 2 9 5" xfId="2647"/>
    <cellStyle name="Normal 42 2 9 5 2" xfId="7275"/>
    <cellStyle name="Normal 42 2 9 6" xfId="2648"/>
    <cellStyle name="Normal 42 2 9 6 2" xfId="7276"/>
    <cellStyle name="Normal 42 2 9 7" xfId="2649"/>
    <cellStyle name="Normal 42 2 9 7 2" xfId="7277"/>
    <cellStyle name="Normal 42 2 9 8" xfId="2650"/>
    <cellStyle name="Normal 42 2 9 8 2" xfId="7278"/>
    <cellStyle name="Normal 42 2 9 9" xfId="7271"/>
    <cellStyle name="Normal 42 3" xfId="2651"/>
    <cellStyle name="Normal 42 3 10" xfId="2652"/>
    <cellStyle name="Normal 42 3 10 2" xfId="2653"/>
    <cellStyle name="Normal 42 3 10 2 2" xfId="7281"/>
    <cellStyle name="Normal 42 3 10 3" xfId="2654"/>
    <cellStyle name="Normal 42 3 10 3 2" xfId="7282"/>
    <cellStyle name="Normal 42 3 10 4" xfId="2655"/>
    <cellStyle name="Normal 42 3 10 4 2" xfId="7283"/>
    <cellStyle name="Normal 42 3 10 5" xfId="2656"/>
    <cellStyle name="Normal 42 3 10 5 2" xfId="7284"/>
    <cellStyle name="Normal 42 3 10 6" xfId="2657"/>
    <cellStyle name="Normal 42 3 10 6 2" xfId="7285"/>
    <cellStyle name="Normal 42 3 10 7" xfId="2658"/>
    <cellStyle name="Normal 42 3 10 7 2" xfId="7286"/>
    <cellStyle name="Normal 42 3 10 8" xfId="2659"/>
    <cellStyle name="Normal 42 3 10 8 2" xfId="7287"/>
    <cellStyle name="Normal 42 3 10 9" xfId="7280"/>
    <cellStyle name="Normal 42 3 11" xfId="7279"/>
    <cellStyle name="Normal 42 3 2" xfId="2660"/>
    <cellStyle name="Normal 42 3 2 10" xfId="2661"/>
    <cellStyle name="Normal 42 3 2 10 2" xfId="7289"/>
    <cellStyle name="Normal 42 3 2 11" xfId="2662"/>
    <cellStyle name="Normal 42 3 2 11 2" xfId="7290"/>
    <cellStyle name="Normal 42 3 2 12" xfId="2663"/>
    <cellStyle name="Normal 42 3 2 12 2" xfId="7291"/>
    <cellStyle name="Normal 42 3 2 13" xfId="2664"/>
    <cellStyle name="Normal 42 3 2 13 2" xfId="7292"/>
    <cellStyle name="Normal 42 3 2 14" xfId="2665"/>
    <cellStyle name="Normal 42 3 2 14 2" xfId="7293"/>
    <cellStyle name="Normal 42 3 2 15" xfId="2666"/>
    <cellStyle name="Normal 42 3 2 15 2" xfId="7294"/>
    <cellStyle name="Normal 42 3 2 16" xfId="2667"/>
    <cellStyle name="Normal 42 3 2 16 2" xfId="7295"/>
    <cellStyle name="Normal 42 3 2 17" xfId="7288"/>
    <cellStyle name="Normal 42 3 2 2" xfId="2668"/>
    <cellStyle name="Normal 42 3 2 2 2" xfId="7296"/>
    <cellStyle name="Normal 42 3 2 3" xfId="2669"/>
    <cellStyle name="Normal 42 3 2 3 2" xfId="7297"/>
    <cellStyle name="Normal 42 3 2 4" xfId="2670"/>
    <cellStyle name="Normal 42 3 2 4 2" xfId="7298"/>
    <cellStyle name="Normal 42 3 2 5" xfId="2671"/>
    <cellStyle name="Normal 42 3 2 5 2" xfId="7299"/>
    <cellStyle name="Normal 42 3 2 6" xfId="2672"/>
    <cellStyle name="Normal 42 3 2 6 2" xfId="7300"/>
    <cellStyle name="Normal 42 3 2 7" xfId="2673"/>
    <cellStyle name="Normal 42 3 2 7 2" xfId="7301"/>
    <cellStyle name="Normal 42 3 2 8" xfId="2674"/>
    <cellStyle name="Normal 42 3 2 8 2" xfId="7302"/>
    <cellStyle name="Normal 42 3 2 9" xfId="2675"/>
    <cellStyle name="Normal 42 3 2 9 2" xfId="7303"/>
    <cellStyle name="Normal 42 3 3" xfId="2676"/>
    <cellStyle name="Normal 42 3 3 2" xfId="7304"/>
    <cellStyle name="Normal 42 3 4" xfId="2677"/>
    <cellStyle name="Normal 42 3 4 2" xfId="2678"/>
    <cellStyle name="Normal 42 3 4 2 2" xfId="7306"/>
    <cellStyle name="Normal 42 3 4 3" xfId="2679"/>
    <cellStyle name="Normal 42 3 4 3 2" xfId="7307"/>
    <cellStyle name="Normal 42 3 4 4" xfId="2680"/>
    <cellStyle name="Normal 42 3 4 4 2" xfId="7308"/>
    <cellStyle name="Normal 42 3 4 5" xfId="2681"/>
    <cellStyle name="Normal 42 3 4 5 2" xfId="7309"/>
    <cellStyle name="Normal 42 3 4 6" xfId="2682"/>
    <cellStyle name="Normal 42 3 4 6 2" xfId="7310"/>
    <cellStyle name="Normal 42 3 4 7" xfId="2683"/>
    <cellStyle name="Normal 42 3 4 7 2" xfId="7311"/>
    <cellStyle name="Normal 42 3 4 8" xfId="2684"/>
    <cellStyle name="Normal 42 3 4 8 2" xfId="7312"/>
    <cellStyle name="Normal 42 3 4 9" xfId="7305"/>
    <cellStyle name="Normal 42 3 5" xfId="2685"/>
    <cellStyle name="Normal 42 3 5 2" xfId="2686"/>
    <cellStyle name="Normal 42 3 5 2 2" xfId="7314"/>
    <cellStyle name="Normal 42 3 5 3" xfId="2687"/>
    <cellStyle name="Normal 42 3 5 3 2" xfId="7315"/>
    <cellStyle name="Normal 42 3 5 4" xfId="2688"/>
    <cellStyle name="Normal 42 3 5 4 2" xfId="7316"/>
    <cellStyle name="Normal 42 3 5 5" xfId="2689"/>
    <cellStyle name="Normal 42 3 5 5 2" xfId="7317"/>
    <cellStyle name="Normal 42 3 5 6" xfId="2690"/>
    <cellStyle name="Normal 42 3 5 6 2" xfId="7318"/>
    <cellStyle name="Normal 42 3 5 7" xfId="2691"/>
    <cellStyle name="Normal 42 3 5 7 2" xfId="7319"/>
    <cellStyle name="Normal 42 3 5 8" xfId="2692"/>
    <cellStyle name="Normal 42 3 5 8 2" xfId="7320"/>
    <cellStyle name="Normal 42 3 5 9" xfId="7313"/>
    <cellStyle name="Normal 42 3 6" xfId="2693"/>
    <cellStyle name="Normal 42 3 6 2" xfId="2694"/>
    <cellStyle name="Normal 42 3 6 2 2" xfId="7322"/>
    <cellStyle name="Normal 42 3 6 3" xfId="2695"/>
    <cellStyle name="Normal 42 3 6 3 2" xfId="7323"/>
    <cellStyle name="Normal 42 3 6 4" xfId="2696"/>
    <cellStyle name="Normal 42 3 6 4 2" xfId="7324"/>
    <cellStyle name="Normal 42 3 6 5" xfId="2697"/>
    <cellStyle name="Normal 42 3 6 5 2" xfId="7325"/>
    <cellStyle name="Normal 42 3 6 6" xfId="2698"/>
    <cellStyle name="Normal 42 3 6 6 2" xfId="7326"/>
    <cellStyle name="Normal 42 3 6 7" xfId="2699"/>
    <cellStyle name="Normal 42 3 6 7 2" xfId="7327"/>
    <cellStyle name="Normal 42 3 6 8" xfId="2700"/>
    <cellStyle name="Normal 42 3 6 8 2" xfId="7328"/>
    <cellStyle name="Normal 42 3 6 9" xfId="7321"/>
    <cellStyle name="Normal 42 3 7" xfId="2701"/>
    <cellStyle name="Normal 42 3 7 2" xfId="2702"/>
    <cellStyle name="Normal 42 3 7 2 2" xfId="7330"/>
    <cellStyle name="Normal 42 3 7 3" xfId="2703"/>
    <cellStyle name="Normal 42 3 7 3 2" xfId="7331"/>
    <cellStyle name="Normal 42 3 7 4" xfId="2704"/>
    <cellStyle name="Normal 42 3 7 4 2" xfId="7332"/>
    <cellStyle name="Normal 42 3 7 5" xfId="2705"/>
    <cellStyle name="Normal 42 3 7 5 2" xfId="7333"/>
    <cellStyle name="Normal 42 3 7 6" xfId="2706"/>
    <cellStyle name="Normal 42 3 7 6 2" xfId="7334"/>
    <cellStyle name="Normal 42 3 7 7" xfId="2707"/>
    <cellStyle name="Normal 42 3 7 7 2" xfId="7335"/>
    <cellStyle name="Normal 42 3 7 8" xfId="2708"/>
    <cellStyle name="Normal 42 3 7 8 2" xfId="7336"/>
    <cellStyle name="Normal 42 3 7 9" xfId="7329"/>
    <cellStyle name="Normal 42 3 8" xfId="2709"/>
    <cellStyle name="Normal 42 3 8 2" xfId="2710"/>
    <cellStyle name="Normal 42 3 8 2 2" xfId="7338"/>
    <cellStyle name="Normal 42 3 8 3" xfId="2711"/>
    <cellStyle name="Normal 42 3 8 3 2" xfId="7339"/>
    <cellStyle name="Normal 42 3 8 4" xfId="2712"/>
    <cellStyle name="Normal 42 3 8 4 2" xfId="7340"/>
    <cellStyle name="Normal 42 3 8 5" xfId="2713"/>
    <cellStyle name="Normal 42 3 8 5 2" xfId="7341"/>
    <cellStyle name="Normal 42 3 8 6" xfId="2714"/>
    <cellStyle name="Normal 42 3 8 6 2" xfId="7342"/>
    <cellStyle name="Normal 42 3 8 7" xfId="2715"/>
    <cellStyle name="Normal 42 3 8 7 2" xfId="7343"/>
    <cellStyle name="Normal 42 3 8 8" xfId="2716"/>
    <cellStyle name="Normal 42 3 8 8 2" xfId="7344"/>
    <cellStyle name="Normal 42 3 8 9" xfId="7337"/>
    <cellStyle name="Normal 42 3 9" xfId="2717"/>
    <cellStyle name="Normal 42 3 9 2" xfId="2718"/>
    <cellStyle name="Normal 42 3 9 2 2" xfId="7346"/>
    <cellStyle name="Normal 42 3 9 3" xfId="2719"/>
    <cellStyle name="Normal 42 3 9 3 2" xfId="7347"/>
    <cellStyle name="Normal 42 3 9 4" xfId="2720"/>
    <cellStyle name="Normal 42 3 9 4 2" xfId="7348"/>
    <cellStyle name="Normal 42 3 9 5" xfId="2721"/>
    <cellStyle name="Normal 42 3 9 5 2" xfId="7349"/>
    <cellStyle name="Normal 42 3 9 6" xfId="2722"/>
    <cellStyle name="Normal 42 3 9 6 2" xfId="7350"/>
    <cellStyle name="Normal 42 3 9 7" xfId="2723"/>
    <cellStyle name="Normal 42 3 9 7 2" xfId="7351"/>
    <cellStyle name="Normal 42 3 9 8" xfId="2724"/>
    <cellStyle name="Normal 42 3 9 8 2" xfId="7352"/>
    <cellStyle name="Normal 42 3 9 9" xfId="7345"/>
    <cellStyle name="Normal 42 4" xfId="7204"/>
    <cellStyle name="Normal 43" xfId="3847"/>
    <cellStyle name="Normal 43 2" xfId="4803"/>
    <cellStyle name="Normal 43 2 2" xfId="10077"/>
    <cellStyle name="Normal 43 2 2 2" xfId="14302"/>
    <cellStyle name="Normal 43 2 3" xfId="12708"/>
    <cellStyle name="Normal 43 2 4" xfId="16018"/>
    <cellStyle name="Normal 43 2 5" xfId="8483"/>
    <cellStyle name="Normal 43 3" xfId="10076"/>
    <cellStyle name="Normal 43 3 2" xfId="14301"/>
    <cellStyle name="Normal 43 4" xfId="11790"/>
    <cellStyle name="Normal 43 5" xfId="15100"/>
    <cellStyle name="Normal 43 6" xfId="7353"/>
    <cellStyle name="Normal 44" xfId="2725"/>
    <cellStyle name="Normal 44 2" xfId="7354"/>
    <cellStyle name="Normal 45" xfId="2726"/>
    <cellStyle name="Normal 45 2" xfId="2727"/>
    <cellStyle name="Normal 45 2 2" xfId="7356"/>
    <cellStyle name="Normal 45 3" xfId="2728"/>
    <cellStyle name="Normal 45 3 2" xfId="7357"/>
    <cellStyle name="Normal 45 4" xfId="2729"/>
    <cellStyle name="Normal 45 4 2" xfId="7358"/>
    <cellStyle name="Normal 45 5" xfId="2730"/>
    <cellStyle name="Normal 45 5 2" xfId="7359"/>
    <cellStyle name="Normal 45 6" xfId="2731"/>
    <cellStyle name="Normal 45 6 2" xfId="7360"/>
    <cellStyle name="Normal 45 7" xfId="2732"/>
    <cellStyle name="Normal 45 7 2" xfId="7361"/>
    <cellStyle name="Normal 45 8" xfId="2733"/>
    <cellStyle name="Normal 45 8 2" xfId="7362"/>
    <cellStyle name="Normal 45 9" xfId="7355"/>
    <cellStyle name="Normal 46" xfId="2734"/>
    <cellStyle name="Normal 46 2" xfId="2735"/>
    <cellStyle name="Normal 46 2 2" xfId="7364"/>
    <cellStyle name="Normal 46 3" xfId="2736"/>
    <cellStyle name="Normal 46 3 2" xfId="7365"/>
    <cellStyle name="Normal 46 4" xfId="2737"/>
    <cellStyle name="Normal 46 4 2" xfId="7366"/>
    <cellStyle name="Normal 46 5" xfId="2738"/>
    <cellStyle name="Normal 46 5 2" xfId="7367"/>
    <cellStyle name="Normal 46 6" xfId="2739"/>
    <cellStyle name="Normal 46 6 2" xfId="7368"/>
    <cellStyle name="Normal 46 7" xfId="2740"/>
    <cellStyle name="Normal 46 7 2" xfId="7369"/>
    <cellStyle name="Normal 46 8" xfId="2741"/>
    <cellStyle name="Normal 46 8 2" xfId="7370"/>
    <cellStyle name="Normal 46 9" xfId="7363"/>
    <cellStyle name="Normal 47" xfId="2742"/>
    <cellStyle name="Normal 47 2" xfId="2743"/>
    <cellStyle name="Normal 47 2 2" xfId="7372"/>
    <cellStyle name="Normal 47 3" xfId="2744"/>
    <cellStyle name="Normal 47 3 2" xfId="7373"/>
    <cellStyle name="Normal 47 4" xfId="2745"/>
    <cellStyle name="Normal 47 4 2" xfId="7374"/>
    <cellStyle name="Normal 47 5" xfId="2746"/>
    <cellStyle name="Normal 47 5 2" xfId="7375"/>
    <cellStyle name="Normal 47 6" xfId="2747"/>
    <cellStyle name="Normal 47 6 2" xfId="7376"/>
    <cellStyle name="Normal 47 7" xfId="2748"/>
    <cellStyle name="Normal 47 7 2" xfId="7377"/>
    <cellStyle name="Normal 47 8" xfId="2749"/>
    <cellStyle name="Normal 47 8 2" xfId="7378"/>
    <cellStyle name="Normal 47 9" xfId="7371"/>
    <cellStyle name="Normal 48" xfId="2750"/>
    <cellStyle name="Normal 48 2" xfId="2751"/>
    <cellStyle name="Normal 48 2 2" xfId="7380"/>
    <cellStyle name="Normal 48 3" xfId="2752"/>
    <cellStyle name="Normal 48 3 2" xfId="7381"/>
    <cellStyle name="Normal 48 4" xfId="2753"/>
    <cellStyle name="Normal 48 4 2" xfId="7382"/>
    <cellStyle name="Normal 48 5" xfId="2754"/>
    <cellStyle name="Normal 48 5 2" xfId="7383"/>
    <cellStyle name="Normal 48 6" xfId="2755"/>
    <cellStyle name="Normal 48 6 2" xfId="7384"/>
    <cellStyle name="Normal 48 7" xfId="2756"/>
    <cellStyle name="Normal 48 7 2" xfId="7385"/>
    <cellStyle name="Normal 48 8" xfId="2757"/>
    <cellStyle name="Normal 48 8 2" xfId="7386"/>
    <cellStyle name="Normal 48 9" xfId="7379"/>
    <cellStyle name="Normal 49" xfId="2758"/>
    <cellStyle name="Normal 49 2" xfId="7387"/>
    <cellStyle name="Normal 5" xfId="2759"/>
    <cellStyle name="Normal 5 10" xfId="3848"/>
    <cellStyle name="Normal 5 2" xfId="2760"/>
    <cellStyle name="Normal 5 2 10" xfId="2761"/>
    <cellStyle name="Normal 5 2 10 2" xfId="4805"/>
    <cellStyle name="Normal 5 2 10 2 2" xfId="10080"/>
    <cellStyle name="Normal 5 2 10 2 2 2" xfId="14305"/>
    <cellStyle name="Normal 5 2 10 2 3" xfId="12710"/>
    <cellStyle name="Normal 5 2 10 2 4" xfId="16020"/>
    <cellStyle name="Normal 5 2 10 2 5" xfId="8485"/>
    <cellStyle name="Normal 5 2 10 3" xfId="10079"/>
    <cellStyle name="Normal 5 2 10 3 2" xfId="14304"/>
    <cellStyle name="Normal 5 2 10 4" xfId="11792"/>
    <cellStyle name="Normal 5 2 10 5" xfId="15102"/>
    <cellStyle name="Normal 5 2 10 6" xfId="7389"/>
    <cellStyle name="Normal 5 2 11" xfId="4804"/>
    <cellStyle name="Normal 5 2 11 2" xfId="10081"/>
    <cellStyle name="Normal 5 2 11 2 2" xfId="14306"/>
    <cellStyle name="Normal 5 2 11 3" xfId="12709"/>
    <cellStyle name="Normal 5 2 11 4" xfId="16019"/>
    <cellStyle name="Normal 5 2 11 5" xfId="8484"/>
    <cellStyle name="Normal 5 2 12" xfId="10078"/>
    <cellStyle name="Normal 5 2 12 2" xfId="14303"/>
    <cellStyle name="Normal 5 2 13" xfId="11791"/>
    <cellStyle name="Normal 5 2 14" xfId="15101"/>
    <cellStyle name="Normal 5 2 15" xfId="7388"/>
    <cellStyle name="Normal 5 2 2" xfId="2762"/>
    <cellStyle name="Normal 5 2 2 2" xfId="4806"/>
    <cellStyle name="Normal 5 2 2 2 2" xfId="10083"/>
    <cellStyle name="Normal 5 2 2 2 2 2" xfId="14308"/>
    <cellStyle name="Normal 5 2 2 2 3" xfId="12711"/>
    <cellStyle name="Normal 5 2 2 2 4" xfId="16021"/>
    <cellStyle name="Normal 5 2 2 2 5" xfId="8486"/>
    <cellStyle name="Normal 5 2 2 3" xfId="10082"/>
    <cellStyle name="Normal 5 2 2 3 2" xfId="14307"/>
    <cellStyle name="Normal 5 2 2 4" xfId="11793"/>
    <cellStyle name="Normal 5 2 2 5" xfId="15103"/>
    <cellStyle name="Normal 5 2 2 6" xfId="7390"/>
    <cellStyle name="Normal 5 2 3" xfId="2763"/>
    <cellStyle name="Normal 5 2 3 2" xfId="4807"/>
    <cellStyle name="Normal 5 2 3 2 2" xfId="10085"/>
    <cellStyle name="Normal 5 2 3 2 2 2" xfId="14310"/>
    <cellStyle name="Normal 5 2 3 2 3" xfId="12712"/>
    <cellStyle name="Normal 5 2 3 2 4" xfId="16022"/>
    <cellStyle name="Normal 5 2 3 2 5" xfId="8487"/>
    <cellStyle name="Normal 5 2 3 3" xfId="10084"/>
    <cellStyle name="Normal 5 2 3 3 2" xfId="14309"/>
    <cellStyle name="Normal 5 2 3 4" xfId="11794"/>
    <cellStyle name="Normal 5 2 3 5" xfId="15104"/>
    <cellStyle name="Normal 5 2 3 6" xfId="7391"/>
    <cellStyle name="Normal 5 2 4" xfId="2764"/>
    <cellStyle name="Normal 5 2 4 2" xfId="4808"/>
    <cellStyle name="Normal 5 2 4 2 2" xfId="10087"/>
    <cellStyle name="Normal 5 2 4 2 2 2" xfId="14312"/>
    <cellStyle name="Normal 5 2 4 2 3" xfId="12713"/>
    <cellStyle name="Normal 5 2 4 2 4" xfId="16023"/>
    <cellStyle name="Normal 5 2 4 2 5" xfId="8488"/>
    <cellStyle name="Normal 5 2 4 3" xfId="10086"/>
    <cellStyle name="Normal 5 2 4 3 2" xfId="14311"/>
    <cellStyle name="Normal 5 2 4 4" xfId="11795"/>
    <cellStyle name="Normal 5 2 4 5" xfId="15105"/>
    <cellStyle name="Normal 5 2 4 6" xfId="7392"/>
    <cellStyle name="Normal 5 2 5" xfId="2765"/>
    <cellStyle name="Normal 5 2 5 2" xfId="4809"/>
    <cellStyle name="Normal 5 2 5 2 2" xfId="10089"/>
    <cellStyle name="Normal 5 2 5 2 2 2" xfId="14314"/>
    <cellStyle name="Normal 5 2 5 2 3" xfId="12714"/>
    <cellStyle name="Normal 5 2 5 2 4" xfId="16024"/>
    <cellStyle name="Normal 5 2 5 2 5" xfId="8489"/>
    <cellStyle name="Normal 5 2 5 3" xfId="10088"/>
    <cellStyle name="Normal 5 2 5 3 2" xfId="14313"/>
    <cellStyle name="Normal 5 2 5 4" xfId="11796"/>
    <cellStyle name="Normal 5 2 5 5" xfId="15106"/>
    <cellStyle name="Normal 5 2 5 6" xfId="7393"/>
    <cellStyle name="Normal 5 2 6" xfId="2766"/>
    <cellStyle name="Normal 5 2 6 2" xfId="4810"/>
    <cellStyle name="Normal 5 2 6 2 2" xfId="10091"/>
    <cellStyle name="Normal 5 2 6 2 2 2" xfId="14316"/>
    <cellStyle name="Normal 5 2 6 2 3" xfId="12715"/>
    <cellStyle name="Normal 5 2 6 2 4" xfId="16025"/>
    <cellStyle name="Normal 5 2 6 2 5" xfId="8490"/>
    <cellStyle name="Normal 5 2 6 3" xfId="10090"/>
    <cellStyle name="Normal 5 2 6 3 2" xfId="14315"/>
    <cellStyle name="Normal 5 2 6 4" xfId="11797"/>
    <cellStyle name="Normal 5 2 6 5" xfId="15107"/>
    <cellStyle name="Normal 5 2 6 6" xfId="7394"/>
    <cellStyle name="Normal 5 2 7" xfId="2767"/>
    <cellStyle name="Normal 5 2 7 2" xfId="4811"/>
    <cellStyle name="Normal 5 2 7 2 2" xfId="10093"/>
    <cellStyle name="Normal 5 2 7 2 2 2" xfId="14318"/>
    <cellStyle name="Normal 5 2 7 2 3" xfId="12716"/>
    <cellStyle name="Normal 5 2 7 2 4" xfId="16026"/>
    <cellStyle name="Normal 5 2 7 2 5" xfId="8491"/>
    <cellStyle name="Normal 5 2 7 3" xfId="10092"/>
    <cellStyle name="Normal 5 2 7 3 2" xfId="14317"/>
    <cellStyle name="Normal 5 2 7 4" xfId="11798"/>
    <cellStyle name="Normal 5 2 7 5" xfId="15108"/>
    <cellStyle name="Normal 5 2 7 6" xfId="7395"/>
    <cellStyle name="Normal 5 2 8" xfId="2768"/>
    <cellStyle name="Normal 5 2 8 2" xfId="4812"/>
    <cellStyle name="Normal 5 2 8 2 2" xfId="10095"/>
    <cellStyle name="Normal 5 2 8 2 2 2" xfId="14320"/>
    <cellStyle name="Normal 5 2 8 2 3" xfId="12717"/>
    <cellStyle name="Normal 5 2 8 2 4" xfId="16027"/>
    <cellStyle name="Normal 5 2 8 2 5" xfId="8492"/>
    <cellStyle name="Normal 5 2 8 3" xfId="10094"/>
    <cellStyle name="Normal 5 2 8 3 2" xfId="14319"/>
    <cellStyle name="Normal 5 2 8 4" xfId="11799"/>
    <cellStyle name="Normal 5 2 8 5" xfId="15109"/>
    <cellStyle name="Normal 5 2 8 6" xfId="7396"/>
    <cellStyle name="Normal 5 2 9" xfId="2769"/>
    <cellStyle name="Normal 5 2 9 2" xfId="4813"/>
    <cellStyle name="Normal 5 2 9 2 2" xfId="10097"/>
    <cellStyle name="Normal 5 2 9 2 2 2" xfId="14322"/>
    <cellStyle name="Normal 5 2 9 2 3" xfId="12718"/>
    <cellStyle name="Normal 5 2 9 2 4" xfId="16028"/>
    <cellStyle name="Normal 5 2 9 2 5" xfId="8493"/>
    <cellStyle name="Normal 5 2 9 3" xfId="10096"/>
    <cellStyle name="Normal 5 2 9 3 2" xfId="14321"/>
    <cellStyle name="Normal 5 2 9 4" xfId="11800"/>
    <cellStyle name="Normal 5 2 9 5" xfId="15110"/>
    <cellStyle name="Normal 5 2 9 6" xfId="7397"/>
    <cellStyle name="Normal 5 3" xfId="2770"/>
    <cellStyle name="Normal 5 3 10" xfId="2771"/>
    <cellStyle name="Normal 5 3 10 2" xfId="4815"/>
    <cellStyle name="Normal 5 3 10 2 2" xfId="10100"/>
    <cellStyle name="Normal 5 3 10 2 2 2" xfId="14325"/>
    <cellStyle name="Normal 5 3 10 2 3" xfId="12720"/>
    <cellStyle name="Normal 5 3 10 2 4" xfId="16030"/>
    <cellStyle name="Normal 5 3 10 2 5" xfId="8495"/>
    <cellStyle name="Normal 5 3 10 3" xfId="10099"/>
    <cellStyle name="Normal 5 3 10 3 2" xfId="14324"/>
    <cellStyle name="Normal 5 3 10 4" xfId="11802"/>
    <cellStyle name="Normal 5 3 10 5" xfId="15112"/>
    <cellStyle name="Normal 5 3 10 6" xfId="7399"/>
    <cellStyle name="Normal 5 3 11" xfId="4814"/>
    <cellStyle name="Normal 5 3 11 2" xfId="10101"/>
    <cellStyle name="Normal 5 3 11 2 2" xfId="14326"/>
    <cellStyle name="Normal 5 3 11 3" xfId="12719"/>
    <cellStyle name="Normal 5 3 11 4" xfId="16029"/>
    <cellStyle name="Normal 5 3 11 5" xfId="8494"/>
    <cellStyle name="Normal 5 3 12" xfId="10098"/>
    <cellStyle name="Normal 5 3 12 2" xfId="14323"/>
    <cellStyle name="Normal 5 3 13" xfId="11801"/>
    <cellStyle name="Normal 5 3 14" xfId="15111"/>
    <cellStyle name="Normal 5 3 15" xfId="7398"/>
    <cellStyle name="Normal 5 3 2" xfId="2772"/>
    <cellStyle name="Normal 5 3 2 2" xfId="4816"/>
    <cellStyle name="Normal 5 3 2 2 2" xfId="10103"/>
    <cellStyle name="Normal 5 3 2 2 2 2" xfId="14328"/>
    <cellStyle name="Normal 5 3 2 2 3" xfId="12721"/>
    <cellStyle name="Normal 5 3 2 2 4" xfId="16031"/>
    <cellStyle name="Normal 5 3 2 2 5" xfId="8496"/>
    <cellStyle name="Normal 5 3 2 3" xfId="10102"/>
    <cellStyle name="Normal 5 3 2 3 2" xfId="14327"/>
    <cellStyle name="Normal 5 3 2 4" xfId="11803"/>
    <cellStyle name="Normal 5 3 2 5" xfId="15113"/>
    <cellStyle name="Normal 5 3 2 6" xfId="7400"/>
    <cellStyle name="Normal 5 3 3" xfId="2773"/>
    <cellStyle name="Normal 5 3 3 2" xfId="4817"/>
    <cellStyle name="Normal 5 3 3 2 2" xfId="10105"/>
    <cellStyle name="Normal 5 3 3 2 2 2" xfId="14330"/>
    <cellStyle name="Normal 5 3 3 2 3" xfId="12722"/>
    <cellStyle name="Normal 5 3 3 2 4" xfId="16032"/>
    <cellStyle name="Normal 5 3 3 2 5" xfId="8497"/>
    <cellStyle name="Normal 5 3 3 3" xfId="10104"/>
    <cellStyle name="Normal 5 3 3 3 2" xfId="14329"/>
    <cellStyle name="Normal 5 3 3 4" xfId="11804"/>
    <cellStyle name="Normal 5 3 3 5" xfId="15114"/>
    <cellStyle name="Normal 5 3 3 6" xfId="7401"/>
    <cellStyle name="Normal 5 3 4" xfId="2774"/>
    <cellStyle name="Normal 5 3 4 2" xfId="4818"/>
    <cellStyle name="Normal 5 3 4 2 2" xfId="10107"/>
    <cellStyle name="Normal 5 3 4 2 2 2" xfId="14332"/>
    <cellStyle name="Normal 5 3 4 2 3" xfId="12723"/>
    <cellStyle name="Normal 5 3 4 2 4" xfId="16033"/>
    <cellStyle name="Normal 5 3 4 2 5" xfId="8498"/>
    <cellStyle name="Normal 5 3 4 3" xfId="10106"/>
    <cellStyle name="Normal 5 3 4 3 2" xfId="14331"/>
    <cellStyle name="Normal 5 3 4 4" xfId="11805"/>
    <cellStyle name="Normal 5 3 4 5" xfId="15115"/>
    <cellStyle name="Normal 5 3 4 6" xfId="7402"/>
    <cellStyle name="Normal 5 3 5" xfId="2775"/>
    <cellStyle name="Normal 5 3 5 2" xfId="4819"/>
    <cellStyle name="Normal 5 3 5 2 2" xfId="10109"/>
    <cellStyle name="Normal 5 3 5 2 2 2" xfId="14334"/>
    <cellStyle name="Normal 5 3 5 2 3" xfId="12724"/>
    <cellStyle name="Normal 5 3 5 2 4" xfId="16034"/>
    <cellStyle name="Normal 5 3 5 2 5" xfId="8499"/>
    <cellStyle name="Normal 5 3 5 3" xfId="10108"/>
    <cellStyle name="Normal 5 3 5 3 2" xfId="14333"/>
    <cellStyle name="Normal 5 3 5 4" xfId="11806"/>
    <cellStyle name="Normal 5 3 5 5" xfId="15116"/>
    <cellStyle name="Normal 5 3 5 6" xfId="7403"/>
    <cellStyle name="Normal 5 3 6" xfId="2776"/>
    <cellStyle name="Normal 5 3 6 2" xfId="4820"/>
    <cellStyle name="Normal 5 3 6 2 2" xfId="10111"/>
    <cellStyle name="Normal 5 3 6 2 2 2" xfId="14336"/>
    <cellStyle name="Normal 5 3 6 2 3" xfId="12725"/>
    <cellStyle name="Normal 5 3 6 2 4" xfId="16035"/>
    <cellStyle name="Normal 5 3 6 2 5" xfId="8500"/>
    <cellStyle name="Normal 5 3 6 3" xfId="10110"/>
    <cellStyle name="Normal 5 3 6 3 2" xfId="14335"/>
    <cellStyle name="Normal 5 3 6 4" xfId="11807"/>
    <cellStyle name="Normal 5 3 6 5" xfId="15117"/>
    <cellStyle name="Normal 5 3 6 6" xfId="7404"/>
    <cellStyle name="Normal 5 3 7" xfId="2777"/>
    <cellStyle name="Normal 5 3 7 2" xfId="4821"/>
    <cellStyle name="Normal 5 3 7 2 2" xfId="10113"/>
    <cellStyle name="Normal 5 3 7 2 2 2" xfId="14338"/>
    <cellStyle name="Normal 5 3 7 2 3" xfId="12726"/>
    <cellStyle name="Normal 5 3 7 2 4" xfId="16036"/>
    <cellStyle name="Normal 5 3 7 2 5" xfId="8501"/>
    <cellStyle name="Normal 5 3 7 3" xfId="10112"/>
    <cellStyle name="Normal 5 3 7 3 2" xfId="14337"/>
    <cellStyle name="Normal 5 3 7 4" xfId="11808"/>
    <cellStyle name="Normal 5 3 7 5" xfId="15118"/>
    <cellStyle name="Normal 5 3 7 6" xfId="7405"/>
    <cellStyle name="Normal 5 3 8" xfId="2778"/>
    <cellStyle name="Normal 5 3 8 2" xfId="4822"/>
    <cellStyle name="Normal 5 3 8 2 2" xfId="10115"/>
    <cellStyle name="Normal 5 3 8 2 2 2" xfId="14340"/>
    <cellStyle name="Normal 5 3 8 2 3" xfId="12727"/>
    <cellStyle name="Normal 5 3 8 2 4" xfId="16037"/>
    <cellStyle name="Normal 5 3 8 2 5" xfId="8502"/>
    <cellStyle name="Normal 5 3 8 3" xfId="10114"/>
    <cellStyle name="Normal 5 3 8 3 2" xfId="14339"/>
    <cellStyle name="Normal 5 3 8 4" xfId="11809"/>
    <cellStyle name="Normal 5 3 8 5" xfId="15119"/>
    <cellStyle name="Normal 5 3 8 6" xfId="7406"/>
    <cellStyle name="Normal 5 3 9" xfId="2779"/>
    <cellStyle name="Normal 5 3 9 2" xfId="4823"/>
    <cellStyle name="Normal 5 3 9 2 2" xfId="10117"/>
    <cellStyle name="Normal 5 3 9 2 2 2" xfId="14342"/>
    <cellStyle name="Normal 5 3 9 2 3" xfId="12728"/>
    <cellStyle name="Normal 5 3 9 2 4" xfId="16038"/>
    <cellStyle name="Normal 5 3 9 2 5" xfId="8503"/>
    <cellStyle name="Normal 5 3 9 3" xfId="10116"/>
    <cellStyle name="Normal 5 3 9 3 2" xfId="14341"/>
    <cellStyle name="Normal 5 3 9 4" xfId="11810"/>
    <cellStyle name="Normal 5 3 9 5" xfId="15120"/>
    <cellStyle name="Normal 5 3 9 6" xfId="7407"/>
    <cellStyle name="Normal 5 4" xfId="2780"/>
    <cellStyle name="Normal 5 4 10" xfId="2781"/>
    <cellStyle name="Normal 5 4 10 2" xfId="4825"/>
    <cellStyle name="Normal 5 4 10 2 2" xfId="10120"/>
    <cellStyle name="Normal 5 4 10 2 2 2" xfId="14345"/>
    <cellStyle name="Normal 5 4 10 2 3" xfId="12730"/>
    <cellStyle name="Normal 5 4 10 2 4" xfId="16040"/>
    <cellStyle name="Normal 5 4 10 2 5" xfId="8505"/>
    <cellStyle name="Normal 5 4 10 3" xfId="10119"/>
    <cellStyle name="Normal 5 4 10 3 2" xfId="14344"/>
    <cellStyle name="Normal 5 4 10 4" xfId="11812"/>
    <cellStyle name="Normal 5 4 10 5" xfId="15122"/>
    <cellStyle name="Normal 5 4 10 6" xfId="7409"/>
    <cellStyle name="Normal 5 4 11" xfId="4824"/>
    <cellStyle name="Normal 5 4 11 2" xfId="10121"/>
    <cellStyle name="Normal 5 4 11 2 2" xfId="14346"/>
    <cellStyle name="Normal 5 4 11 3" xfId="12729"/>
    <cellStyle name="Normal 5 4 11 4" xfId="16039"/>
    <cellStyle name="Normal 5 4 11 5" xfId="8504"/>
    <cellStyle name="Normal 5 4 12" xfId="10118"/>
    <cellStyle name="Normal 5 4 12 2" xfId="14343"/>
    <cellStyle name="Normal 5 4 13" xfId="11811"/>
    <cellStyle name="Normal 5 4 14" xfId="15121"/>
    <cellStyle name="Normal 5 4 15" xfId="7408"/>
    <cellStyle name="Normal 5 4 2" xfId="2782"/>
    <cellStyle name="Normal 5 4 2 2" xfId="4826"/>
    <cellStyle name="Normal 5 4 2 2 2" xfId="10123"/>
    <cellStyle name="Normal 5 4 2 2 2 2" xfId="14348"/>
    <cellStyle name="Normal 5 4 2 2 3" xfId="12731"/>
    <cellStyle name="Normal 5 4 2 2 4" xfId="16041"/>
    <cellStyle name="Normal 5 4 2 2 5" xfId="8506"/>
    <cellStyle name="Normal 5 4 2 3" xfId="10122"/>
    <cellStyle name="Normal 5 4 2 3 2" xfId="14347"/>
    <cellStyle name="Normal 5 4 2 4" xfId="11813"/>
    <cellStyle name="Normal 5 4 2 5" xfId="15123"/>
    <cellStyle name="Normal 5 4 2 6" xfId="7410"/>
    <cellStyle name="Normal 5 4 3" xfId="2783"/>
    <cellStyle name="Normal 5 4 3 2" xfId="4827"/>
    <cellStyle name="Normal 5 4 3 2 2" xfId="10125"/>
    <cellStyle name="Normal 5 4 3 2 2 2" xfId="14350"/>
    <cellStyle name="Normal 5 4 3 2 3" xfId="12732"/>
    <cellStyle name="Normal 5 4 3 2 4" xfId="16042"/>
    <cellStyle name="Normal 5 4 3 2 5" xfId="8507"/>
    <cellStyle name="Normal 5 4 3 3" xfId="10124"/>
    <cellStyle name="Normal 5 4 3 3 2" xfId="14349"/>
    <cellStyle name="Normal 5 4 3 4" xfId="11814"/>
    <cellStyle name="Normal 5 4 3 5" xfId="15124"/>
    <cellStyle name="Normal 5 4 3 6" xfId="7411"/>
    <cellStyle name="Normal 5 4 4" xfId="2784"/>
    <cellStyle name="Normal 5 4 4 2" xfId="4828"/>
    <cellStyle name="Normal 5 4 4 2 2" xfId="10127"/>
    <cellStyle name="Normal 5 4 4 2 2 2" xfId="14352"/>
    <cellStyle name="Normal 5 4 4 2 3" xfId="12733"/>
    <cellStyle name="Normal 5 4 4 2 4" xfId="16043"/>
    <cellStyle name="Normal 5 4 4 2 5" xfId="8508"/>
    <cellStyle name="Normal 5 4 4 3" xfId="10126"/>
    <cellStyle name="Normal 5 4 4 3 2" xfId="14351"/>
    <cellStyle name="Normal 5 4 4 4" xfId="11815"/>
    <cellStyle name="Normal 5 4 4 5" xfId="15125"/>
    <cellStyle name="Normal 5 4 4 6" xfId="7412"/>
    <cellStyle name="Normal 5 4 5" xfId="2785"/>
    <cellStyle name="Normal 5 4 5 2" xfId="4829"/>
    <cellStyle name="Normal 5 4 5 2 2" xfId="10129"/>
    <cellStyle name="Normal 5 4 5 2 2 2" xfId="14354"/>
    <cellStyle name="Normal 5 4 5 2 3" xfId="12734"/>
    <cellStyle name="Normal 5 4 5 2 4" xfId="16044"/>
    <cellStyle name="Normal 5 4 5 2 5" xfId="8509"/>
    <cellStyle name="Normal 5 4 5 3" xfId="10128"/>
    <cellStyle name="Normal 5 4 5 3 2" xfId="14353"/>
    <cellStyle name="Normal 5 4 5 4" xfId="11816"/>
    <cellStyle name="Normal 5 4 5 5" xfId="15126"/>
    <cellStyle name="Normal 5 4 5 6" xfId="7413"/>
    <cellStyle name="Normal 5 4 6" xfId="2786"/>
    <cellStyle name="Normal 5 4 6 2" xfId="4830"/>
    <cellStyle name="Normal 5 4 6 2 2" xfId="10131"/>
    <cellStyle name="Normal 5 4 6 2 2 2" xfId="14356"/>
    <cellStyle name="Normal 5 4 6 2 3" xfId="12735"/>
    <cellStyle name="Normal 5 4 6 2 4" xfId="16045"/>
    <cellStyle name="Normal 5 4 6 2 5" xfId="8510"/>
    <cellStyle name="Normal 5 4 6 3" xfId="10130"/>
    <cellStyle name="Normal 5 4 6 3 2" xfId="14355"/>
    <cellStyle name="Normal 5 4 6 4" xfId="11817"/>
    <cellStyle name="Normal 5 4 6 5" xfId="15127"/>
    <cellStyle name="Normal 5 4 6 6" xfId="7414"/>
    <cellStyle name="Normal 5 4 7" xfId="2787"/>
    <cellStyle name="Normal 5 4 7 2" xfId="4831"/>
    <cellStyle name="Normal 5 4 7 2 2" xfId="10133"/>
    <cellStyle name="Normal 5 4 7 2 2 2" xfId="14358"/>
    <cellStyle name="Normal 5 4 7 2 3" xfId="12736"/>
    <cellStyle name="Normal 5 4 7 2 4" xfId="16046"/>
    <cellStyle name="Normal 5 4 7 2 5" xfId="8511"/>
    <cellStyle name="Normal 5 4 7 3" xfId="10132"/>
    <cellStyle name="Normal 5 4 7 3 2" xfId="14357"/>
    <cellStyle name="Normal 5 4 7 4" xfId="11818"/>
    <cellStyle name="Normal 5 4 7 5" xfId="15128"/>
    <cellStyle name="Normal 5 4 7 6" xfId="7415"/>
    <cellStyle name="Normal 5 4 8" xfId="2788"/>
    <cellStyle name="Normal 5 4 8 2" xfId="4832"/>
    <cellStyle name="Normal 5 4 8 2 2" xfId="10135"/>
    <cellStyle name="Normal 5 4 8 2 2 2" xfId="14360"/>
    <cellStyle name="Normal 5 4 8 2 3" xfId="12737"/>
    <cellStyle name="Normal 5 4 8 2 4" xfId="16047"/>
    <cellStyle name="Normal 5 4 8 2 5" xfId="8512"/>
    <cellStyle name="Normal 5 4 8 3" xfId="10134"/>
    <cellStyle name="Normal 5 4 8 3 2" xfId="14359"/>
    <cellStyle name="Normal 5 4 8 4" xfId="11819"/>
    <cellStyle name="Normal 5 4 8 5" xfId="15129"/>
    <cellStyle name="Normal 5 4 8 6" xfId="7416"/>
    <cellStyle name="Normal 5 4 9" xfId="2789"/>
    <cellStyle name="Normal 5 4 9 2" xfId="4833"/>
    <cellStyle name="Normal 5 4 9 2 2" xfId="10137"/>
    <cellStyle name="Normal 5 4 9 2 2 2" xfId="14362"/>
    <cellStyle name="Normal 5 4 9 2 3" xfId="12738"/>
    <cellStyle name="Normal 5 4 9 2 4" xfId="16048"/>
    <cellStyle name="Normal 5 4 9 2 5" xfId="8513"/>
    <cellStyle name="Normal 5 4 9 3" xfId="10136"/>
    <cellStyle name="Normal 5 4 9 3 2" xfId="14361"/>
    <cellStyle name="Normal 5 4 9 4" xfId="11820"/>
    <cellStyle name="Normal 5 4 9 5" xfId="15130"/>
    <cellStyle name="Normal 5 4 9 6" xfId="7417"/>
    <cellStyle name="Normal 5 5" xfId="2790"/>
    <cellStyle name="Normal 5 5 10" xfId="2791"/>
    <cellStyle name="Normal 5 5 10 2" xfId="4835"/>
    <cellStyle name="Normal 5 5 10 2 2" xfId="10140"/>
    <cellStyle name="Normal 5 5 10 2 2 2" xfId="14365"/>
    <cellStyle name="Normal 5 5 10 2 3" xfId="12740"/>
    <cellStyle name="Normal 5 5 10 2 4" xfId="16050"/>
    <cellStyle name="Normal 5 5 10 2 5" xfId="8515"/>
    <cellStyle name="Normal 5 5 10 3" xfId="10139"/>
    <cellStyle name="Normal 5 5 10 3 2" xfId="14364"/>
    <cellStyle name="Normal 5 5 10 4" xfId="11822"/>
    <cellStyle name="Normal 5 5 10 5" xfId="15132"/>
    <cellStyle name="Normal 5 5 10 6" xfId="7419"/>
    <cellStyle name="Normal 5 5 11" xfId="4834"/>
    <cellStyle name="Normal 5 5 11 2" xfId="10141"/>
    <cellStyle name="Normal 5 5 11 2 2" xfId="14366"/>
    <cellStyle name="Normal 5 5 11 3" xfId="12739"/>
    <cellStyle name="Normal 5 5 11 4" xfId="16049"/>
    <cellStyle name="Normal 5 5 11 5" xfId="8514"/>
    <cellStyle name="Normal 5 5 12" xfId="10138"/>
    <cellStyle name="Normal 5 5 12 2" xfId="14363"/>
    <cellStyle name="Normal 5 5 13" xfId="11821"/>
    <cellStyle name="Normal 5 5 14" xfId="15131"/>
    <cellStyle name="Normal 5 5 15" xfId="7418"/>
    <cellStyle name="Normal 5 5 2" xfId="2792"/>
    <cellStyle name="Normal 5 5 2 2" xfId="4836"/>
    <cellStyle name="Normal 5 5 2 2 2" xfId="10143"/>
    <cellStyle name="Normal 5 5 2 2 2 2" xfId="14368"/>
    <cellStyle name="Normal 5 5 2 2 3" xfId="12741"/>
    <cellStyle name="Normal 5 5 2 2 4" xfId="16051"/>
    <cellStyle name="Normal 5 5 2 2 5" xfId="8516"/>
    <cellStyle name="Normal 5 5 2 3" xfId="10142"/>
    <cellStyle name="Normal 5 5 2 3 2" xfId="14367"/>
    <cellStyle name="Normal 5 5 2 4" xfId="11823"/>
    <cellStyle name="Normal 5 5 2 5" xfId="15133"/>
    <cellStyle name="Normal 5 5 2 6" xfId="7420"/>
    <cellStyle name="Normal 5 5 3" xfId="2793"/>
    <cellStyle name="Normal 5 5 3 2" xfId="4837"/>
    <cellStyle name="Normal 5 5 3 2 2" xfId="10145"/>
    <cellStyle name="Normal 5 5 3 2 2 2" xfId="14370"/>
    <cellStyle name="Normal 5 5 3 2 3" xfId="12742"/>
    <cellStyle name="Normal 5 5 3 2 4" xfId="16052"/>
    <cellStyle name="Normal 5 5 3 2 5" xfId="8517"/>
    <cellStyle name="Normal 5 5 3 3" xfId="10144"/>
    <cellStyle name="Normal 5 5 3 3 2" xfId="14369"/>
    <cellStyle name="Normal 5 5 3 4" xfId="11824"/>
    <cellStyle name="Normal 5 5 3 5" xfId="15134"/>
    <cellStyle name="Normal 5 5 3 6" xfId="7421"/>
    <cellStyle name="Normal 5 5 4" xfId="2794"/>
    <cellStyle name="Normal 5 5 4 2" xfId="4838"/>
    <cellStyle name="Normal 5 5 4 2 2" xfId="10147"/>
    <cellStyle name="Normal 5 5 4 2 2 2" xfId="14372"/>
    <cellStyle name="Normal 5 5 4 2 3" xfId="12743"/>
    <cellStyle name="Normal 5 5 4 2 4" xfId="16053"/>
    <cellStyle name="Normal 5 5 4 2 5" xfId="8518"/>
    <cellStyle name="Normal 5 5 4 3" xfId="10146"/>
    <cellStyle name="Normal 5 5 4 3 2" xfId="14371"/>
    <cellStyle name="Normal 5 5 4 4" xfId="11825"/>
    <cellStyle name="Normal 5 5 4 5" xfId="15135"/>
    <cellStyle name="Normal 5 5 4 6" xfId="7422"/>
    <cellStyle name="Normal 5 5 5" xfId="2795"/>
    <cellStyle name="Normal 5 5 5 2" xfId="4839"/>
    <cellStyle name="Normal 5 5 5 2 2" xfId="10149"/>
    <cellStyle name="Normal 5 5 5 2 2 2" xfId="14374"/>
    <cellStyle name="Normal 5 5 5 2 3" xfId="12744"/>
    <cellStyle name="Normal 5 5 5 2 4" xfId="16054"/>
    <cellStyle name="Normal 5 5 5 2 5" xfId="8519"/>
    <cellStyle name="Normal 5 5 5 3" xfId="10148"/>
    <cellStyle name="Normal 5 5 5 3 2" xfId="14373"/>
    <cellStyle name="Normal 5 5 5 4" xfId="11826"/>
    <cellStyle name="Normal 5 5 5 5" xfId="15136"/>
    <cellStyle name="Normal 5 5 5 6" xfId="7423"/>
    <cellStyle name="Normal 5 5 6" xfId="2796"/>
    <cellStyle name="Normal 5 5 6 2" xfId="4840"/>
    <cellStyle name="Normal 5 5 6 2 2" xfId="10151"/>
    <cellStyle name="Normal 5 5 6 2 2 2" xfId="14376"/>
    <cellStyle name="Normal 5 5 6 2 3" xfId="12745"/>
    <cellStyle name="Normal 5 5 6 2 4" xfId="16055"/>
    <cellStyle name="Normal 5 5 6 2 5" xfId="8520"/>
    <cellStyle name="Normal 5 5 6 3" xfId="10150"/>
    <cellStyle name="Normal 5 5 6 3 2" xfId="14375"/>
    <cellStyle name="Normal 5 5 6 4" xfId="11827"/>
    <cellStyle name="Normal 5 5 6 5" xfId="15137"/>
    <cellStyle name="Normal 5 5 6 6" xfId="7424"/>
    <cellStyle name="Normal 5 5 7" xfId="2797"/>
    <cellStyle name="Normal 5 5 7 2" xfId="4841"/>
    <cellStyle name="Normal 5 5 7 2 2" xfId="10153"/>
    <cellStyle name="Normal 5 5 7 2 2 2" xfId="14378"/>
    <cellStyle name="Normal 5 5 7 2 3" xfId="12746"/>
    <cellStyle name="Normal 5 5 7 2 4" xfId="16056"/>
    <cellStyle name="Normal 5 5 7 2 5" xfId="8521"/>
    <cellStyle name="Normal 5 5 7 3" xfId="10152"/>
    <cellStyle name="Normal 5 5 7 3 2" xfId="14377"/>
    <cellStyle name="Normal 5 5 7 4" xfId="11828"/>
    <cellStyle name="Normal 5 5 7 5" xfId="15138"/>
    <cellStyle name="Normal 5 5 7 6" xfId="7425"/>
    <cellStyle name="Normal 5 5 8" xfId="2798"/>
    <cellStyle name="Normal 5 5 8 2" xfId="4842"/>
    <cellStyle name="Normal 5 5 8 2 2" xfId="10155"/>
    <cellStyle name="Normal 5 5 8 2 2 2" xfId="14380"/>
    <cellStyle name="Normal 5 5 8 2 3" xfId="12747"/>
    <cellStyle name="Normal 5 5 8 2 4" xfId="16057"/>
    <cellStyle name="Normal 5 5 8 2 5" xfId="8522"/>
    <cellStyle name="Normal 5 5 8 3" xfId="10154"/>
    <cellStyle name="Normal 5 5 8 3 2" xfId="14379"/>
    <cellStyle name="Normal 5 5 8 4" xfId="11829"/>
    <cellStyle name="Normal 5 5 8 5" xfId="15139"/>
    <cellStyle name="Normal 5 5 8 6" xfId="7426"/>
    <cellStyle name="Normal 5 5 9" xfId="2799"/>
    <cellStyle name="Normal 5 5 9 2" xfId="4843"/>
    <cellStyle name="Normal 5 5 9 2 2" xfId="10157"/>
    <cellStyle name="Normal 5 5 9 2 2 2" xfId="14382"/>
    <cellStyle name="Normal 5 5 9 2 3" xfId="12748"/>
    <cellStyle name="Normal 5 5 9 2 4" xfId="16058"/>
    <cellStyle name="Normal 5 5 9 2 5" xfId="8523"/>
    <cellStyle name="Normal 5 5 9 3" xfId="10156"/>
    <cellStyle name="Normal 5 5 9 3 2" xfId="14381"/>
    <cellStyle name="Normal 5 5 9 4" xfId="11830"/>
    <cellStyle name="Normal 5 5 9 5" xfId="15140"/>
    <cellStyle name="Normal 5 5 9 6" xfId="7427"/>
    <cellStyle name="Normal 5 6" xfId="2800"/>
    <cellStyle name="Normal 5 6 10" xfId="4844"/>
    <cellStyle name="Normal 5 6 10 2" xfId="10159"/>
    <cellStyle name="Normal 5 6 10 2 2" xfId="14384"/>
    <cellStyle name="Normal 5 6 10 3" xfId="12749"/>
    <cellStyle name="Normal 5 6 10 4" xfId="16059"/>
    <cellStyle name="Normal 5 6 10 5" xfId="8524"/>
    <cellStyle name="Normal 5 6 11" xfId="10158"/>
    <cellStyle name="Normal 5 6 11 2" xfId="14383"/>
    <cellStyle name="Normal 5 6 12" xfId="11831"/>
    <cellStyle name="Normal 5 6 13" xfId="15141"/>
    <cellStyle name="Normal 5 6 14" xfId="7428"/>
    <cellStyle name="Normal 5 6 2" xfId="2801"/>
    <cellStyle name="Normal 5 6 2 2" xfId="4845"/>
    <cellStyle name="Normal 5 6 2 2 2" xfId="10161"/>
    <cellStyle name="Normal 5 6 2 2 2 2" xfId="14386"/>
    <cellStyle name="Normal 5 6 2 2 3" xfId="12750"/>
    <cellStyle name="Normal 5 6 2 2 4" xfId="16060"/>
    <cellStyle name="Normal 5 6 2 2 5" xfId="8525"/>
    <cellStyle name="Normal 5 6 2 3" xfId="10160"/>
    <cellStyle name="Normal 5 6 2 3 2" xfId="14385"/>
    <cellStyle name="Normal 5 6 2 4" xfId="11832"/>
    <cellStyle name="Normal 5 6 2 5" xfId="15142"/>
    <cellStyle name="Normal 5 6 2 6" xfId="7429"/>
    <cellStyle name="Normal 5 6 3" xfId="2802"/>
    <cellStyle name="Normal 5 6 3 2" xfId="4846"/>
    <cellStyle name="Normal 5 6 3 2 2" xfId="10163"/>
    <cellStyle name="Normal 5 6 3 2 2 2" xfId="14388"/>
    <cellStyle name="Normal 5 6 3 2 3" xfId="12751"/>
    <cellStyle name="Normal 5 6 3 2 4" xfId="16061"/>
    <cellStyle name="Normal 5 6 3 2 5" xfId="8526"/>
    <cellStyle name="Normal 5 6 3 3" xfId="10162"/>
    <cellStyle name="Normal 5 6 3 3 2" xfId="14387"/>
    <cellStyle name="Normal 5 6 3 4" xfId="11833"/>
    <cellStyle name="Normal 5 6 3 5" xfId="15143"/>
    <cellStyle name="Normal 5 6 3 6" xfId="7430"/>
    <cellStyle name="Normal 5 6 4" xfId="2803"/>
    <cellStyle name="Normal 5 6 4 2" xfId="4847"/>
    <cellStyle name="Normal 5 6 4 2 2" xfId="10165"/>
    <cellStyle name="Normal 5 6 4 2 2 2" xfId="14390"/>
    <cellStyle name="Normal 5 6 4 2 3" xfId="12752"/>
    <cellStyle name="Normal 5 6 4 2 4" xfId="16062"/>
    <cellStyle name="Normal 5 6 4 2 5" xfId="8527"/>
    <cellStyle name="Normal 5 6 4 3" xfId="10164"/>
    <cellStyle name="Normal 5 6 4 3 2" xfId="14389"/>
    <cellStyle name="Normal 5 6 4 4" xfId="11834"/>
    <cellStyle name="Normal 5 6 4 5" xfId="15144"/>
    <cellStyle name="Normal 5 6 4 6" xfId="7431"/>
    <cellStyle name="Normal 5 6 5" xfId="2804"/>
    <cellStyle name="Normal 5 6 5 2" xfId="4848"/>
    <cellStyle name="Normal 5 6 5 2 2" xfId="10167"/>
    <cellStyle name="Normal 5 6 5 2 2 2" xfId="14392"/>
    <cellStyle name="Normal 5 6 5 2 3" xfId="12753"/>
    <cellStyle name="Normal 5 6 5 2 4" xfId="16063"/>
    <cellStyle name="Normal 5 6 5 2 5" xfId="8528"/>
    <cellStyle name="Normal 5 6 5 3" xfId="10166"/>
    <cellStyle name="Normal 5 6 5 3 2" xfId="14391"/>
    <cellStyle name="Normal 5 6 5 4" xfId="11835"/>
    <cellStyle name="Normal 5 6 5 5" xfId="15145"/>
    <cellStyle name="Normal 5 6 5 6" xfId="7432"/>
    <cellStyle name="Normal 5 6 6" xfId="2805"/>
    <cellStyle name="Normal 5 6 6 2" xfId="4849"/>
    <cellStyle name="Normal 5 6 6 2 2" xfId="10169"/>
    <cellStyle name="Normal 5 6 6 2 2 2" xfId="14394"/>
    <cellStyle name="Normal 5 6 6 2 3" xfId="12754"/>
    <cellStyle name="Normal 5 6 6 2 4" xfId="16064"/>
    <cellStyle name="Normal 5 6 6 2 5" xfId="8529"/>
    <cellStyle name="Normal 5 6 6 3" xfId="10168"/>
    <cellStyle name="Normal 5 6 6 3 2" xfId="14393"/>
    <cellStyle name="Normal 5 6 6 4" xfId="11836"/>
    <cellStyle name="Normal 5 6 6 5" xfId="15146"/>
    <cellStyle name="Normal 5 6 6 6" xfId="7433"/>
    <cellStyle name="Normal 5 6 7" xfId="2806"/>
    <cellStyle name="Normal 5 6 7 2" xfId="4850"/>
    <cellStyle name="Normal 5 6 7 2 2" xfId="10171"/>
    <cellStyle name="Normal 5 6 7 2 2 2" xfId="14396"/>
    <cellStyle name="Normal 5 6 7 2 3" xfId="12755"/>
    <cellStyle name="Normal 5 6 7 2 4" xfId="16065"/>
    <cellStyle name="Normal 5 6 7 2 5" xfId="8530"/>
    <cellStyle name="Normal 5 6 7 3" xfId="10170"/>
    <cellStyle name="Normal 5 6 7 3 2" xfId="14395"/>
    <cellStyle name="Normal 5 6 7 4" xfId="11837"/>
    <cellStyle name="Normal 5 6 7 5" xfId="15147"/>
    <cellStyle name="Normal 5 6 7 6" xfId="7434"/>
    <cellStyle name="Normal 5 6 8" xfId="2807"/>
    <cellStyle name="Normal 5 6 8 2" xfId="4851"/>
    <cellStyle name="Normal 5 6 8 2 2" xfId="10173"/>
    <cellStyle name="Normal 5 6 8 2 2 2" xfId="14398"/>
    <cellStyle name="Normal 5 6 8 2 3" xfId="12756"/>
    <cellStyle name="Normal 5 6 8 2 4" xfId="16066"/>
    <cellStyle name="Normal 5 6 8 2 5" xfId="8531"/>
    <cellStyle name="Normal 5 6 8 3" xfId="10172"/>
    <cellStyle name="Normal 5 6 8 3 2" xfId="14397"/>
    <cellStyle name="Normal 5 6 8 4" xfId="11838"/>
    <cellStyle name="Normal 5 6 8 5" xfId="15148"/>
    <cellStyle name="Normal 5 6 8 6" xfId="7435"/>
    <cellStyle name="Normal 5 6 9" xfId="2808"/>
    <cellStyle name="Normal 5 6 9 2" xfId="4852"/>
    <cellStyle name="Normal 5 6 9 2 2" xfId="10175"/>
    <cellStyle name="Normal 5 6 9 2 2 2" xfId="14400"/>
    <cellStyle name="Normal 5 6 9 2 3" xfId="12757"/>
    <cellStyle name="Normal 5 6 9 2 4" xfId="16067"/>
    <cellStyle name="Normal 5 6 9 2 5" xfId="8532"/>
    <cellStyle name="Normal 5 6 9 3" xfId="10174"/>
    <cellStyle name="Normal 5 6 9 3 2" xfId="14399"/>
    <cellStyle name="Normal 5 6 9 4" xfId="11839"/>
    <cellStyle name="Normal 5 6 9 5" xfId="15149"/>
    <cellStyle name="Normal 5 6 9 6" xfId="7436"/>
    <cellStyle name="Normal 5 7" xfId="2809"/>
    <cellStyle name="Normal 5 7 10" xfId="4853"/>
    <cellStyle name="Normal 5 7 10 2" xfId="10177"/>
    <cellStyle name="Normal 5 7 10 2 2" xfId="14402"/>
    <cellStyle name="Normal 5 7 10 3" xfId="12758"/>
    <cellStyle name="Normal 5 7 10 4" xfId="16068"/>
    <cellStyle name="Normal 5 7 10 5" xfId="8533"/>
    <cellStyle name="Normal 5 7 11" xfId="10176"/>
    <cellStyle name="Normal 5 7 11 2" xfId="14401"/>
    <cellStyle name="Normal 5 7 12" xfId="11840"/>
    <cellStyle name="Normal 5 7 13" xfId="15150"/>
    <cellStyle name="Normal 5 7 14" xfId="7437"/>
    <cellStyle name="Normal 5 7 2" xfId="2810"/>
    <cellStyle name="Normal 5 7 2 2" xfId="4854"/>
    <cellStyle name="Normal 5 7 2 2 2" xfId="10179"/>
    <cellStyle name="Normal 5 7 2 2 2 2" xfId="14404"/>
    <cellStyle name="Normal 5 7 2 2 3" xfId="12759"/>
    <cellStyle name="Normal 5 7 2 2 4" xfId="16069"/>
    <cellStyle name="Normal 5 7 2 2 5" xfId="8534"/>
    <cellStyle name="Normal 5 7 2 3" xfId="10178"/>
    <cellStyle name="Normal 5 7 2 3 2" xfId="14403"/>
    <cellStyle name="Normal 5 7 2 4" xfId="11841"/>
    <cellStyle name="Normal 5 7 2 5" xfId="15151"/>
    <cellStyle name="Normal 5 7 2 6" xfId="7438"/>
    <cellStyle name="Normal 5 7 3" xfId="2811"/>
    <cellStyle name="Normal 5 7 3 2" xfId="4855"/>
    <cellStyle name="Normal 5 7 3 2 2" xfId="10181"/>
    <cellStyle name="Normal 5 7 3 2 2 2" xfId="14406"/>
    <cellStyle name="Normal 5 7 3 2 3" xfId="12760"/>
    <cellStyle name="Normal 5 7 3 2 4" xfId="16070"/>
    <cellStyle name="Normal 5 7 3 2 5" xfId="8535"/>
    <cellStyle name="Normal 5 7 3 3" xfId="10180"/>
    <cellStyle name="Normal 5 7 3 3 2" xfId="14405"/>
    <cellStyle name="Normal 5 7 3 4" xfId="11842"/>
    <cellStyle name="Normal 5 7 3 5" xfId="15152"/>
    <cellStyle name="Normal 5 7 3 6" xfId="7439"/>
    <cellStyle name="Normal 5 7 4" xfId="2812"/>
    <cellStyle name="Normal 5 7 4 2" xfId="4856"/>
    <cellStyle name="Normal 5 7 4 2 2" xfId="10183"/>
    <cellStyle name="Normal 5 7 4 2 2 2" xfId="14408"/>
    <cellStyle name="Normal 5 7 4 2 3" xfId="12761"/>
    <cellStyle name="Normal 5 7 4 2 4" xfId="16071"/>
    <cellStyle name="Normal 5 7 4 2 5" xfId="8536"/>
    <cellStyle name="Normal 5 7 4 3" xfId="10182"/>
    <cellStyle name="Normal 5 7 4 3 2" xfId="14407"/>
    <cellStyle name="Normal 5 7 4 4" xfId="11843"/>
    <cellStyle name="Normal 5 7 4 5" xfId="15153"/>
    <cellStyle name="Normal 5 7 4 6" xfId="7440"/>
    <cellStyle name="Normal 5 7 5" xfId="2813"/>
    <cellStyle name="Normal 5 7 5 2" xfId="4857"/>
    <cellStyle name="Normal 5 7 5 2 2" xfId="10185"/>
    <cellStyle name="Normal 5 7 5 2 2 2" xfId="14410"/>
    <cellStyle name="Normal 5 7 5 2 3" xfId="12762"/>
    <cellStyle name="Normal 5 7 5 2 4" xfId="16072"/>
    <cellStyle name="Normal 5 7 5 2 5" xfId="8537"/>
    <cellStyle name="Normal 5 7 5 3" xfId="10184"/>
    <cellStyle name="Normal 5 7 5 3 2" xfId="14409"/>
    <cellStyle name="Normal 5 7 5 4" xfId="11844"/>
    <cellStyle name="Normal 5 7 5 5" xfId="15154"/>
    <cellStyle name="Normal 5 7 5 6" xfId="7441"/>
    <cellStyle name="Normal 5 7 6" xfId="2814"/>
    <cellStyle name="Normal 5 7 6 2" xfId="4858"/>
    <cellStyle name="Normal 5 7 6 2 2" xfId="10187"/>
    <cellStyle name="Normal 5 7 6 2 2 2" xfId="14412"/>
    <cellStyle name="Normal 5 7 6 2 3" xfId="12763"/>
    <cellStyle name="Normal 5 7 6 2 4" xfId="16073"/>
    <cellStyle name="Normal 5 7 6 2 5" xfId="8538"/>
    <cellStyle name="Normal 5 7 6 3" xfId="10186"/>
    <cellStyle name="Normal 5 7 6 3 2" xfId="14411"/>
    <cellStyle name="Normal 5 7 6 4" xfId="11845"/>
    <cellStyle name="Normal 5 7 6 5" xfId="15155"/>
    <cellStyle name="Normal 5 7 6 6" xfId="7442"/>
    <cellStyle name="Normal 5 7 7" xfId="2815"/>
    <cellStyle name="Normal 5 7 7 2" xfId="4859"/>
    <cellStyle name="Normal 5 7 7 2 2" xfId="10189"/>
    <cellStyle name="Normal 5 7 7 2 2 2" xfId="14414"/>
    <cellStyle name="Normal 5 7 7 2 3" xfId="12764"/>
    <cellStyle name="Normal 5 7 7 2 4" xfId="16074"/>
    <cellStyle name="Normal 5 7 7 2 5" xfId="8539"/>
    <cellStyle name="Normal 5 7 7 3" xfId="10188"/>
    <cellStyle name="Normal 5 7 7 3 2" xfId="14413"/>
    <cellStyle name="Normal 5 7 7 4" xfId="11846"/>
    <cellStyle name="Normal 5 7 7 5" xfId="15156"/>
    <cellStyle name="Normal 5 7 7 6" xfId="7443"/>
    <cellStyle name="Normal 5 7 8" xfId="2816"/>
    <cellStyle name="Normal 5 7 8 2" xfId="4860"/>
    <cellStyle name="Normal 5 7 8 2 2" xfId="10191"/>
    <cellStyle name="Normal 5 7 8 2 2 2" xfId="14416"/>
    <cellStyle name="Normal 5 7 8 2 3" xfId="12765"/>
    <cellStyle name="Normal 5 7 8 2 4" xfId="16075"/>
    <cellStyle name="Normal 5 7 8 2 5" xfId="8540"/>
    <cellStyle name="Normal 5 7 8 3" xfId="10190"/>
    <cellStyle name="Normal 5 7 8 3 2" xfId="14415"/>
    <cellStyle name="Normal 5 7 8 4" xfId="11847"/>
    <cellStyle name="Normal 5 7 8 5" xfId="15157"/>
    <cellStyle name="Normal 5 7 8 6" xfId="7444"/>
    <cellStyle name="Normal 5 7 9" xfId="2817"/>
    <cellStyle name="Normal 5 7 9 2" xfId="4861"/>
    <cellStyle name="Normal 5 7 9 2 2" xfId="10193"/>
    <cellStyle name="Normal 5 7 9 2 2 2" xfId="14418"/>
    <cellStyle name="Normal 5 7 9 2 3" xfId="12766"/>
    <cellStyle name="Normal 5 7 9 2 4" xfId="16076"/>
    <cellStyle name="Normal 5 7 9 2 5" xfId="8541"/>
    <cellStyle name="Normal 5 7 9 3" xfId="10192"/>
    <cellStyle name="Normal 5 7 9 3 2" xfId="14417"/>
    <cellStyle name="Normal 5 7 9 4" xfId="11848"/>
    <cellStyle name="Normal 5 7 9 5" xfId="15158"/>
    <cellStyle name="Normal 5 7 9 6" xfId="7445"/>
    <cellStyle name="Normal 5 8" xfId="2818"/>
    <cellStyle name="Normal 5 8 2" xfId="4862"/>
    <cellStyle name="Normal 5 8 2 2" xfId="10195"/>
    <cellStyle name="Normal 5 8 2 2 2" xfId="14420"/>
    <cellStyle name="Normal 5 8 2 3" xfId="12767"/>
    <cellStyle name="Normal 5 8 2 4" xfId="16077"/>
    <cellStyle name="Normal 5 8 2 5" xfId="8542"/>
    <cellStyle name="Normal 5 8 3" xfId="10194"/>
    <cellStyle name="Normal 5 8 3 2" xfId="14419"/>
    <cellStyle name="Normal 5 8 4" xfId="11849"/>
    <cellStyle name="Normal 5 8 5" xfId="15159"/>
    <cellStyle name="Normal 5 8 6" xfId="7446"/>
    <cellStyle name="Normal 5 9" xfId="2819"/>
    <cellStyle name="Normal 5 9 2" xfId="4863"/>
    <cellStyle name="Normal 5 9 2 2" xfId="10197"/>
    <cellStyle name="Normal 5 9 2 2 2" xfId="14422"/>
    <cellStyle name="Normal 5 9 2 3" xfId="12768"/>
    <cellStyle name="Normal 5 9 2 4" xfId="16078"/>
    <cellStyle name="Normal 5 9 2 5" xfId="8543"/>
    <cellStyle name="Normal 5 9 3" xfId="10196"/>
    <cellStyle name="Normal 5 9 3 2" xfId="14421"/>
    <cellStyle name="Normal 5 9 4" xfId="11850"/>
    <cellStyle name="Normal 5 9 5" xfId="15160"/>
    <cellStyle name="Normal 5 9 6" xfId="7447"/>
    <cellStyle name="Normal 50" xfId="5047"/>
    <cellStyle name="Normal 50 2" xfId="10198"/>
    <cellStyle name="Normal 50 2 2" xfId="14423"/>
    <cellStyle name="Normal 50 3" xfId="12952"/>
    <cellStyle name="Normal 50 4" xfId="16262"/>
    <cellStyle name="Normal 50 5" xfId="8727"/>
    <cellStyle name="Normal 51" xfId="2820"/>
    <cellStyle name="Normal 51 2" xfId="4864"/>
    <cellStyle name="Normal 51 2 2" xfId="10200"/>
    <cellStyle name="Normal 51 2 2 2" xfId="14425"/>
    <cellStyle name="Normal 51 2 3" xfId="12769"/>
    <cellStyle name="Normal 51 2 4" xfId="16079"/>
    <cellStyle name="Normal 51 2 5" xfId="8544"/>
    <cellStyle name="Normal 51 3" xfId="10199"/>
    <cellStyle name="Normal 51 3 2" xfId="14424"/>
    <cellStyle name="Normal 51 4" xfId="11851"/>
    <cellStyle name="Normal 51 5" xfId="15161"/>
    <cellStyle name="Normal 51 6" xfId="7448"/>
    <cellStyle name="Normal 52" xfId="2821"/>
    <cellStyle name="Normal 52 2" xfId="2822"/>
    <cellStyle name="Normal 52 2 2" xfId="7450"/>
    <cellStyle name="Normal 52 3" xfId="2823"/>
    <cellStyle name="Normal 52 3 2" xfId="7451"/>
    <cellStyle name="Normal 52 4" xfId="2824"/>
    <cellStyle name="Normal 52 4 2" xfId="7452"/>
    <cellStyle name="Normal 52 5" xfId="2825"/>
    <cellStyle name="Normal 52 5 2" xfId="7453"/>
    <cellStyle name="Normal 52 6" xfId="2826"/>
    <cellStyle name="Normal 52 6 2" xfId="10201"/>
    <cellStyle name="Normal 52 6 3" xfId="7454"/>
    <cellStyle name="Normal 52 7" xfId="2827"/>
    <cellStyle name="Normal 52 7 2" xfId="10202"/>
    <cellStyle name="Normal 52 7 3" xfId="7455"/>
    <cellStyle name="Normal 52 8" xfId="2828"/>
    <cellStyle name="Normal 52 8 2" xfId="10203"/>
    <cellStyle name="Normal 52 8 3" xfId="7456"/>
    <cellStyle name="Normal 52 9" xfId="7449"/>
    <cellStyle name="Normal 53" xfId="2829"/>
    <cellStyle name="Normal 53 10" xfId="7457"/>
    <cellStyle name="Normal 53 2" xfId="2830"/>
    <cellStyle name="Normal 53 2 2" xfId="10205"/>
    <cellStyle name="Normal 53 2 3" xfId="7458"/>
    <cellStyle name="Normal 53 3" xfId="2831"/>
    <cellStyle name="Normal 53 3 2" xfId="10206"/>
    <cellStyle name="Normal 53 3 3" xfId="7459"/>
    <cellStyle name="Normal 53 4" xfId="2832"/>
    <cellStyle name="Normal 53 4 2" xfId="10207"/>
    <cellStyle name="Normal 53 4 3" xfId="7460"/>
    <cellStyle name="Normal 53 5" xfId="2833"/>
    <cellStyle name="Normal 53 5 2" xfId="10208"/>
    <cellStyle name="Normal 53 5 3" xfId="7461"/>
    <cellStyle name="Normal 53 6" xfId="2834"/>
    <cellStyle name="Normal 53 6 2" xfId="10209"/>
    <cellStyle name="Normal 53 6 3" xfId="7462"/>
    <cellStyle name="Normal 53 7" xfId="2835"/>
    <cellStyle name="Normal 53 7 2" xfId="10210"/>
    <cellStyle name="Normal 53 7 3" xfId="7463"/>
    <cellStyle name="Normal 53 8" xfId="2836"/>
    <cellStyle name="Normal 53 8 2" xfId="10211"/>
    <cellStyle name="Normal 53 8 3" xfId="7464"/>
    <cellStyle name="Normal 53 9" xfId="10204"/>
    <cellStyle name="Normal 54" xfId="2837"/>
    <cellStyle name="Normal 54 2" xfId="10212"/>
    <cellStyle name="Normal 54 3" xfId="7465"/>
    <cellStyle name="Normal 55" xfId="2838"/>
    <cellStyle name="Normal 55 2" xfId="4865"/>
    <cellStyle name="Normal 55 2 2" xfId="10214"/>
    <cellStyle name="Normal 55 2 3" xfId="12770"/>
    <cellStyle name="Normal 55 2 4" xfId="16080"/>
    <cellStyle name="Normal 55 2 5" xfId="8545"/>
    <cellStyle name="Normal 55 3" xfId="10213"/>
    <cellStyle name="Normal 55 4" xfId="11852"/>
    <cellStyle name="Normal 55 5" xfId="15162"/>
    <cellStyle name="Normal 55 6" xfId="7466"/>
    <cellStyle name="Normal 56" xfId="2839"/>
    <cellStyle name="Normal 56 2" xfId="4866"/>
    <cellStyle name="Normal 56 2 2" xfId="10216"/>
    <cellStyle name="Normal 56 2 3" xfId="12771"/>
    <cellStyle name="Normal 56 2 4" xfId="16081"/>
    <cellStyle name="Normal 56 2 5" xfId="8546"/>
    <cellStyle name="Normal 56 3" xfId="10215"/>
    <cellStyle name="Normal 56 4" xfId="11853"/>
    <cellStyle name="Normal 56 5" xfId="15163"/>
    <cellStyle name="Normal 56 6" xfId="7467"/>
    <cellStyle name="Normal 57" xfId="2840"/>
    <cellStyle name="Normal 57 2" xfId="10217"/>
    <cellStyle name="Normal 57 3" xfId="7468"/>
    <cellStyle name="Normal 58" xfId="3417"/>
    <cellStyle name="Normal 58 2" xfId="16263"/>
    <cellStyle name="Normal 58 3" xfId="16316"/>
    <cellStyle name="Normal 59" xfId="2841"/>
    <cellStyle name="Normal 59 2" xfId="10218"/>
    <cellStyle name="Normal 59 3" xfId="7469"/>
    <cellStyle name="Normal 6" xfId="2842"/>
    <cellStyle name="Normal 6 10" xfId="10219"/>
    <cellStyle name="Normal 6 11" xfId="7470"/>
    <cellStyle name="Normal 6 2" xfId="2843"/>
    <cellStyle name="Normal 6 2 10" xfId="2844"/>
    <cellStyle name="Normal 6 2 10 2" xfId="4868"/>
    <cellStyle name="Normal 6 2 10 2 2" xfId="10222"/>
    <cellStyle name="Normal 6 2 10 2 3" xfId="12773"/>
    <cellStyle name="Normal 6 2 10 2 4" xfId="16083"/>
    <cellStyle name="Normal 6 2 10 2 5" xfId="8548"/>
    <cellStyle name="Normal 6 2 10 3" xfId="10221"/>
    <cellStyle name="Normal 6 2 10 4" xfId="11855"/>
    <cellStyle name="Normal 6 2 10 5" xfId="15165"/>
    <cellStyle name="Normal 6 2 10 6" xfId="7472"/>
    <cellStyle name="Normal 6 2 11" xfId="4867"/>
    <cellStyle name="Normal 6 2 11 2" xfId="10223"/>
    <cellStyle name="Normal 6 2 11 3" xfId="12772"/>
    <cellStyle name="Normal 6 2 11 4" xfId="16082"/>
    <cellStyle name="Normal 6 2 11 5" xfId="8547"/>
    <cellStyle name="Normal 6 2 12" xfId="10220"/>
    <cellStyle name="Normal 6 2 13" xfId="11854"/>
    <cellStyle name="Normal 6 2 14" xfId="15164"/>
    <cellStyle name="Normal 6 2 15" xfId="7471"/>
    <cellStyle name="Normal 6 2 2" xfId="2845"/>
    <cellStyle name="Normal 6 2 2 2" xfId="4869"/>
    <cellStyle name="Normal 6 2 2 2 2" xfId="10225"/>
    <cellStyle name="Normal 6 2 2 2 3" xfId="12774"/>
    <cellStyle name="Normal 6 2 2 2 4" xfId="16084"/>
    <cellStyle name="Normal 6 2 2 2 5" xfId="8549"/>
    <cellStyle name="Normal 6 2 2 3" xfId="10224"/>
    <cellStyle name="Normal 6 2 2 4" xfId="11856"/>
    <cellStyle name="Normal 6 2 2 5" xfId="15166"/>
    <cellStyle name="Normal 6 2 2 6" xfId="7473"/>
    <cellStyle name="Normal 6 2 3" xfId="2846"/>
    <cellStyle name="Normal 6 2 3 2" xfId="4870"/>
    <cellStyle name="Normal 6 2 3 2 2" xfId="10227"/>
    <cellStyle name="Normal 6 2 3 2 3" xfId="12775"/>
    <cellStyle name="Normal 6 2 3 2 4" xfId="16085"/>
    <cellStyle name="Normal 6 2 3 2 5" xfId="8550"/>
    <cellStyle name="Normal 6 2 3 3" xfId="10226"/>
    <cellStyle name="Normal 6 2 3 4" xfId="11857"/>
    <cellStyle name="Normal 6 2 3 5" xfId="15167"/>
    <cellStyle name="Normal 6 2 3 6" xfId="7474"/>
    <cellStyle name="Normal 6 2 4" xfId="2847"/>
    <cellStyle name="Normal 6 2 4 2" xfId="4871"/>
    <cellStyle name="Normal 6 2 4 2 2" xfId="10229"/>
    <cellStyle name="Normal 6 2 4 2 3" xfId="12776"/>
    <cellStyle name="Normal 6 2 4 2 4" xfId="16086"/>
    <cellStyle name="Normal 6 2 4 2 5" xfId="8551"/>
    <cellStyle name="Normal 6 2 4 3" xfId="10228"/>
    <cellStyle name="Normal 6 2 4 4" xfId="11858"/>
    <cellStyle name="Normal 6 2 4 5" xfId="15168"/>
    <cellStyle name="Normal 6 2 4 6" xfId="7475"/>
    <cellStyle name="Normal 6 2 5" xfId="2848"/>
    <cellStyle name="Normal 6 2 5 2" xfId="4872"/>
    <cellStyle name="Normal 6 2 5 2 2" xfId="10231"/>
    <cellStyle name="Normal 6 2 5 2 3" xfId="12777"/>
    <cellStyle name="Normal 6 2 5 2 4" xfId="16087"/>
    <cellStyle name="Normal 6 2 5 2 5" xfId="8552"/>
    <cellStyle name="Normal 6 2 5 3" xfId="10230"/>
    <cellStyle name="Normal 6 2 5 4" xfId="11859"/>
    <cellStyle name="Normal 6 2 5 5" xfId="15169"/>
    <cellStyle name="Normal 6 2 5 6" xfId="7476"/>
    <cellStyle name="Normal 6 2 6" xfId="2849"/>
    <cellStyle name="Normal 6 2 6 2" xfId="4873"/>
    <cellStyle name="Normal 6 2 6 2 2" xfId="10233"/>
    <cellStyle name="Normal 6 2 6 2 3" xfId="12778"/>
    <cellStyle name="Normal 6 2 6 2 4" xfId="16088"/>
    <cellStyle name="Normal 6 2 6 2 5" xfId="8553"/>
    <cellStyle name="Normal 6 2 6 3" xfId="10232"/>
    <cellStyle name="Normal 6 2 6 4" xfId="11860"/>
    <cellStyle name="Normal 6 2 6 5" xfId="15170"/>
    <cellStyle name="Normal 6 2 6 6" xfId="7477"/>
    <cellStyle name="Normal 6 2 7" xfId="2850"/>
    <cellStyle name="Normal 6 2 7 2" xfId="4874"/>
    <cellStyle name="Normal 6 2 7 2 2" xfId="10235"/>
    <cellStyle name="Normal 6 2 7 2 3" xfId="12779"/>
    <cellStyle name="Normal 6 2 7 2 4" xfId="16089"/>
    <cellStyle name="Normal 6 2 7 2 5" xfId="8554"/>
    <cellStyle name="Normal 6 2 7 3" xfId="10234"/>
    <cellStyle name="Normal 6 2 7 4" xfId="11861"/>
    <cellStyle name="Normal 6 2 7 5" xfId="15171"/>
    <cellStyle name="Normal 6 2 7 6" xfId="7478"/>
    <cellStyle name="Normal 6 2 8" xfId="2851"/>
    <cellStyle name="Normal 6 2 8 2" xfId="4875"/>
    <cellStyle name="Normal 6 2 8 2 2" xfId="10237"/>
    <cellStyle name="Normal 6 2 8 2 3" xfId="12780"/>
    <cellStyle name="Normal 6 2 8 2 4" xfId="16090"/>
    <cellStyle name="Normal 6 2 8 2 5" xfId="8555"/>
    <cellStyle name="Normal 6 2 8 3" xfId="10236"/>
    <cellStyle name="Normal 6 2 8 4" xfId="11862"/>
    <cellStyle name="Normal 6 2 8 5" xfId="15172"/>
    <cellStyle name="Normal 6 2 8 6" xfId="7479"/>
    <cellStyle name="Normal 6 2 9" xfId="2852"/>
    <cellStyle name="Normal 6 2 9 2" xfId="4876"/>
    <cellStyle name="Normal 6 2 9 2 2" xfId="10239"/>
    <cellStyle name="Normal 6 2 9 2 3" xfId="12781"/>
    <cellStyle name="Normal 6 2 9 2 4" xfId="16091"/>
    <cellStyle name="Normal 6 2 9 2 5" xfId="8556"/>
    <cellStyle name="Normal 6 2 9 3" xfId="10238"/>
    <cellStyle name="Normal 6 2 9 4" xfId="11863"/>
    <cellStyle name="Normal 6 2 9 5" xfId="15173"/>
    <cellStyle name="Normal 6 2 9 6" xfId="7480"/>
    <cellStyle name="Normal 6 3" xfId="2853"/>
    <cellStyle name="Normal 6 3 10" xfId="2854"/>
    <cellStyle name="Normal 6 3 10 2" xfId="4878"/>
    <cellStyle name="Normal 6 3 10 2 2" xfId="10242"/>
    <cellStyle name="Normal 6 3 10 2 3" xfId="12783"/>
    <cellStyle name="Normal 6 3 10 2 4" xfId="16093"/>
    <cellStyle name="Normal 6 3 10 2 5" xfId="8558"/>
    <cellStyle name="Normal 6 3 10 3" xfId="10241"/>
    <cellStyle name="Normal 6 3 10 4" xfId="11865"/>
    <cellStyle name="Normal 6 3 10 5" xfId="15175"/>
    <cellStyle name="Normal 6 3 10 6" xfId="7482"/>
    <cellStyle name="Normal 6 3 11" xfId="4877"/>
    <cellStyle name="Normal 6 3 11 2" xfId="10243"/>
    <cellStyle name="Normal 6 3 11 3" xfId="12782"/>
    <cellStyle name="Normal 6 3 11 4" xfId="16092"/>
    <cellStyle name="Normal 6 3 11 5" xfId="8557"/>
    <cellStyle name="Normal 6 3 12" xfId="10240"/>
    <cellStyle name="Normal 6 3 13" xfId="11864"/>
    <cellStyle name="Normal 6 3 14" xfId="15174"/>
    <cellStyle name="Normal 6 3 15" xfId="7481"/>
    <cellStyle name="Normal 6 3 2" xfId="2855"/>
    <cellStyle name="Normal 6 3 2 2" xfId="4879"/>
    <cellStyle name="Normal 6 3 2 2 2" xfId="10245"/>
    <cellStyle name="Normal 6 3 2 2 3" xfId="12784"/>
    <cellStyle name="Normal 6 3 2 2 4" xfId="16094"/>
    <cellStyle name="Normal 6 3 2 2 5" xfId="8559"/>
    <cellStyle name="Normal 6 3 2 3" xfId="10244"/>
    <cellStyle name="Normal 6 3 2 4" xfId="11866"/>
    <cellStyle name="Normal 6 3 2 5" xfId="15176"/>
    <cellStyle name="Normal 6 3 2 6" xfId="7483"/>
    <cellStyle name="Normal 6 3 3" xfId="2856"/>
    <cellStyle name="Normal 6 3 3 2" xfId="4880"/>
    <cellStyle name="Normal 6 3 3 2 2" xfId="10247"/>
    <cellStyle name="Normal 6 3 3 2 3" xfId="12785"/>
    <cellStyle name="Normal 6 3 3 2 4" xfId="16095"/>
    <cellStyle name="Normal 6 3 3 2 5" xfId="8560"/>
    <cellStyle name="Normal 6 3 3 3" xfId="10246"/>
    <cellStyle name="Normal 6 3 3 4" xfId="11867"/>
    <cellStyle name="Normal 6 3 3 5" xfId="15177"/>
    <cellStyle name="Normal 6 3 3 6" xfId="7484"/>
    <cellStyle name="Normal 6 3 4" xfId="2857"/>
    <cellStyle name="Normal 6 3 4 2" xfId="4881"/>
    <cellStyle name="Normal 6 3 4 2 2" xfId="10249"/>
    <cellStyle name="Normal 6 3 4 2 3" xfId="12786"/>
    <cellStyle name="Normal 6 3 4 2 4" xfId="16096"/>
    <cellStyle name="Normal 6 3 4 2 5" xfId="8561"/>
    <cellStyle name="Normal 6 3 4 3" xfId="10248"/>
    <cellStyle name="Normal 6 3 4 4" xfId="11868"/>
    <cellStyle name="Normal 6 3 4 5" xfId="15178"/>
    <cellStyle name="Normal 6 3 4 6" xfId="7485"/>
    <cellStyle name="Normal 6 3 5" xfId="2858"/>
    <cellStyle name="Normal 6 3 5 2" xfId="4882"/>
    <cellStyle name="Normal 6 3 5 2 2" xfId="10251"/>
    <cellStyle name="Normal 6 3 5 2 3" xfId="12787"/>
    <cellStyle name="Normal 6 3 5 2 4" xfId="16097"/>
    <cellStyle name="Normal 6 3 5 2 5" xfId="8562"/>
    <cellStyle name="Normal 6 3 5 3" xfId="10250"/>
    <cellStyle name="Normal 6 3 5 4" xfId="11869"/>
    <cellStyle name="Normal 6 3 5 5" xfId="15179"/>
    <cellStyle name="Normal 6 3 5 6" xfId="7486"/>
    <cellStyle name="Normal 6 3 6" xfId="2859"/>
    <cellStyle name="Normal 6 3 6 2" xfId="4883"/>
    <cellStyle name="Normal 6 3 6 2 2" xfId="10253"/>
    <cellStyle name="Normal 6 3 6 2 3" xfId="12788"/>
    <cellStyle name="Normal 6 3 6 2 4" xfId="16098"/>
    <cellStyle name="Normal 6 3 6 2 5" xfId="8563"/>
    <cellStyle name="Normal 6 3 6 3" xfId="10252"/>
    <cellStyle name="Normal 6 3 6 4" xfId="11870"/>
    <cellStyle name="Normal 6 3 6 5" xfId="15180"/>
    <cellStyle name="Normal 6 3 6 6" xfId="7487"/>
    <cellStyle name="Normal 6 3 7" xfId="2860"/>
    <cellStyle name="Normal 6 3 7 2" xfId="4884"/>
    <cellStyle name="Normal 6 3 7 2 2" xfId="10255"/>
    <cellStyle name="Normal 6 3 7 2 3" xfId="12789"/>
    <cellStyle name="Normal 6 3 7 2 4" xfId="16099"/>
    <cellStyle name="Normal 6 3 7 2 5" xfId="8564"/>
    <cellStyle name="Normal 6 3 7 3" xfId="10254"/>
    <cellStyle name="Normal 6 3 7 4" xfId="11871"/>
    <cellStyle name="Normal 6 3 7 5" xfId="15181"/>
    <cellStyle name="Normal 6 3 7 6" xfId="7488"/>
    <cellStyle name="Normal 6 3 8" xfId="2861"/>
    <cellStyle name="Normal 6 3 8 2" xfId="4885"/>
    <cellStyle name="Normal 6 3 8 2 2" xfId="10257"/>
    <cellStyle name="Normal 6 3 8 2 3" xfId="12790"/>
    <cellStyle name="Normal 6 3 8 2 4" xfId="16100"/>
    <cellStyle name="Normal 6 3 8 2 5" xfId="8565"/>
    <cellStyle name="Normal 6 3 8 3" xfId="10256"/>
    <cellStyle name="Normal 6 3 8 4" xfId="11872"/>
    <cellStyle name="Normal 6 3 8 5" xfId="15182"/>
    <cellStyle name="Normal 6 3 8 6" xfId="7489"/>
    <cellStyle name="Normal 6 3 9" xfId="2862"/>
    <cellStyle name="Normal 6 3 9 2" xfId="4886"/>
    <cellStyle name="Normal 6 3 9 2 2" xfId="10259"/>
    <cellStyle name="Normal 6 3 9 2 3" xfId="12791"/>
    <cellStyle name="Normal 6 3 9 2 4" xfId="16101"/>
    <cellStyle name="Normal 6 3 9 2 5" xfId="8566"/>
    <cellStyle name="Normal 6 3 9 3" xfId="10258"/>
    <cellStyle name="Normal 6 3 9 4" xfId="11873"/>
    <cellStyle name="Normal 6 3 9 5" xfId="15183"/>
    <cellStyle name="Normal 6 3 9 6" xfId="7490"/>
    <cellStyle name="Normal 6 4" xfId="2863"/>
    <cellStyle name="Normal 6 4 10" xfId="2864"/>
    <cellStyle name="Normal 6 4 10 2" xfId="4888"/>
    <cellStyle name="Normal 6 4 10 2 2" xfId="10262"/>
    <cellStyle name="Normal 6 4 10 2 3" xfId="12793"/>
    <cellStyle name="Normal 6 4 10 2 4" xfId="16103"/>
    <cellStyle name="Normal 6 4 10 2 5" xfId="8568"/>
    <cellStyle name="Normal 6 4 10 3" xfId="10261"/>
    <cellStyle name="Normal 6 4 10 4" xfId="11875"/>
    <cellStyle name="Normal 6 4 10 5" xfId="15185"/>
    <cellStyle name="Normal 6 4 10 6" xfId="7492"/>
    <cellStyle name="Normal 6 4 11" xfId="4887"/>
    <cellStyle name="Normal 6 4 11 2" xfId="10263"/>
    <cellStyle name="Normal 6 4 11 3" xfId="12792"/>
    <cellStyle name="Normal 6 4 11 4" xfId="16102"/>
    <cellStyle name="Normal 6 4 11 5" xfId="8567"/>
    <cellStyle name="Normal 6 4 12" xfId="10260"/>
    <cellStyle name="Normal 6 4 13" xfId="11874"/>
    <cellStyle name="Normal 6 4 14" xfId="15184"/>
    <cellStyle name="Normal 6 4 15" xfId="7491"/>
    <cellStyle name="Normal 6 4 2" xfId="2865"/>
    <cellStyle name="Normal 6 4 2 2" xfId="4889"/>
    <cellStyle name="Normal 6 4 2 2 2" xfId="10265"/>
    <cellStyle name="Normal 6 4 2 2 3" xfId="12794"/>
    <cellStyle name="Normal 6 4 2 2 4" xfId="16104"/>
    <cellStyle name="Normal 6 4 2 2 5" xfId="8569"/>
    <cellStyle name="Normal 6 4 2 3" xfId="10264"/>
    <cellStyle name="Normal 6 4 2 4" xfId="11876"/>
    <cellStyle name="Normal 6 4 2 5" xfId="15186"/>
    <cellStyle name="Normal 6 4 2 6" xfId="7493"/>
    <cellStyle name="Normal 6 4 3" xfId="2866"/>
    <cellStyle name="Normal 6 4 3 2" xfId="4890"/>
    <cellStyle name="Normal 6 4 3 2 2" xfId="10267"/>
    <cellStyle name="Normal 6 4 3 2 3" xfId="12795"/>
    <cellStyle name="Normal 6 4 3 2 4" xfId="16105"/>
    <cellStyle name="Normal 6 4 3 2 5" xfId="8570"/>
    <cellStyle name="Normal 6 4 3 3" xfId="10266"/>
    <cellStyle name="Normal 6 4 3 4" xfId="11877"/>
    <cellStyle name="Normal 6 4 3 5" xfId="15187"/>
    <cellStyle name="Normal 6 4 3 6" xfId="7494"/>
    <cellStyle name="Normal 6 4 4" xfId="2867"/>
    <cellStyle name="Normal 6 4 4 2" xfId="4891"/>
    <cellStyle name="Normal 6 4 4 2 2" xfId="10269"/>
    <cellStyle name="Normal 6 4 4 2 3" xfId="12796"/>
    <cellStyle name="Normal 6 4 4 2 4" xfId="16106"/>
    <cellStyle name="Normal 6 4 4 2 5" xfId="8571"/>
    <cellStyle name="Normal 6 4 4 3" xfId="10268"/>
    <cellStyle name="Normal 6 4 4 4" xfId="11878"/>
    <cellStyle name="Normal 6 4 4 5" xfId="15188"/>
    <cellStyle name="Normal 6 4 4 6" xfId="7495"/>
    <cellStyle name="Normal 6 4 5" xfId="2868"/>
    <cellStyle name="Normal 6 4 5 2" xfId="4892"/>
    <cellStyle name="Normal 6 4 5 2 2" xfId="10271"/>
    <cellStyle name="Normal 6 4 5 2 3" xfId="12797"/>
    <cellStyle name="Normal 6 4 5 2 4" xfId="16107"/>
    <cellStyle name="Normal 6 4 5 2 5" xfId="8572"/>
    <cellStyle name="Normal 6 4 5 3" xfId="10270"/>
    <cellStyle name="Normal 6 4 5 4" xfId="11879"/>
    <cellStyle name="Normal 6 4 5 5" xfId="15189"/>
    <cellStyle name="Normal 6 4 5 6" xfId="7496"/>
    <cellStyle name="Normal 6 4 6" xfId="2869"/>
    <cellStyle name="Normal 6 4 6 2" xfId="4893"/>
    <cellStyle name="Normal 6 4 6 2 2" xfId="10273"/>
    <cellStyle name="Normal 6 4 6 2 3" xfId="12798"/>
    <cellStyle name="Normal 6 4 6 2 4" xfId="16108"/>
    <cellStyle name="Normal 6 4 6 2 5" xfId="8573"/>
    <cellStyle name="Normal 6 4 6 3" xfId="10272"/>
    <cellStyle name="Normal 6 4 6 4" xfId="11880"/>
    <cellStyle name="Normal 6 4 6 5" xfId="15190"/>
    <cellStyle name="Normal 6 4 6 6" xfId="7497"/>
    <cellStyle name="Normal 6 4 7" xfId="2870"/>
    <cellStyle name="Normal 6 4 7 2" xfId="4894"/>
    <cellStyle name="Normal 6 4 7 2 2" xfId="10275"/>
    <cellStyle name="Normal 6 4 7 2 3" xfId="12799"/>
    <cellStyle name="Normal 6 4 7 2 4" xfId="16109"/>
    <cellStyle name="Normal 6 4 7 2 5" xfId="8574"/>
    <cellStyle name="Normal 6 4 7 3" xfId="10274"/>
    <cellStyle name="Normal 6 4 7 4" xfId="11881"/>
    <cellStyle name="Normal 6 4 7 5" xfId="15191"/>
    <cellStyle name="Normal 6 4 7 6" xfId="7498"/>
    <cellStyle name="Normal 6 4 8" xfId="2871"/>
    <cellStyle name="Normal 6 4 8 2" xfId="4895"/>
    <cellStyle name="Normal 6 4 8 2 2" xfId="10277"/>
    <cellStyle name="Normal 6 4 8 2 3" xfId="12800"/>
    <cellStyle name="Normal 6 4 8 2 4" xfId="16110"/>
    <cellStyle name="Normal 6 4 8 2 5" xfId="8575"/>
    <cellStyle name="Normal 6 4 8 3" xfId="10276"/>
    <cellStyle name="Normal 6 4 8 4" xfId="11882"/>
    <cellStyle name="Normal 6 4 8 5" xfId="15192"/>
    <cellStyle name="Normal 6 4 8 6" xfId="7499"/>
    <cellStyle name="Normal 6 4 9" xfId="2872"/>
    <cellStyle name="Normal 6 4 9 2" xfId="4896"/>
    <cellStyle name="Normal 6 4 9 2 2" xfId="10279"/>
    <cellStyle name="Normal 6 4 9 2 3" xfId="12801"/>
    <cellStyle name="Normal 6 4 9 2 4" xfId="16111"/>
    <cellStyle name="Normal 6 4 9 2 5" xfId="8576"/>
    <cellStyle name="Normal 6 4 9 3" xfId="10278"/>
    <cellStyle name="Normal 6 4 9 4" xfId="11883"/>
    <cellStyle name="Normal 6 4 9 5" xfId="15193"/>
    <cellStyle name="Normal 6 4 9 6" xfId="7500"/>
    <cellStyle name="Normal 6 5" xfId="2873"/>
    <cellStyle name="Normal 6 5 10" xfId="2874"/>
    <cellStyle name="Normal 6 5 10 2" xfId="4898"/>
    <cellStyle name="Normal 6 5 10 2 2" xfId="10282"/>
    <cellStyle name="Normal 6 5 10 2 3" xfId="12803"/>
    <cellStyle name="Normal 6 5 10 2 4" xfId="16113"/>
    <cellStyle name="Normal 6 5 10 2 5" xfId="8578"/>
    <cellStyle name="Normal 6 5 10 3" xfId="10281"/>
    <cellStyle name="Normal 6 5 10 4" xfId="11885"/>
    <cellStyle name="Normal 6 5 10 5" xfId="15195"/>
    <cellStyle name="Normal 6 5 10 6" xfId="7502"/>
    <cellStyle name="Normal 6 5 11" xfId="4897"/>
    <cellStyle name="Normal 6 5 11 2" xfId="10283"/>
    <cellStyle name="Normal 6 5 11 3" xfId="12802"/>
    <cellStyle name="Normal 6 5 11 4" xfId="16112"/>
    <cellStyle name="Normal 6 5 11 5" xfId="8577"/>
    <cellStyle name="Normal 6 5 12" xfId="10280"/>
    <cellStyle name="Normal 6 5 13" xfId="11884"/>
    <cellStyle name="Normal 6 5 14" xfId="15194"/>
    <cellStyle name="Normal 6 5 15" xfId="7501"/>
    <cellStyle name="Normal 6 5 2" xfId="2875"/>
    <cellStyle name="Normal 6 5 2 2" xfId="4899"/>
    <cellStyle name="Normal 6 5 2 2 2" xfId="10285"/>
    <cellStyle name="Normal 6 5 2 2 3" xfId="12804"/>
    <cellStyle name="Normal 6 5 2 2 4" xfId="16114"/>
    <cellStyle name="Normal 6 5 2 2 5" xfId="8579"/>
    <cellStyle name="Normal 6 5 2 3" xfId="10284"/>
    <cellStyle name="Normal 6 5 2 4" xfId="11886"/>
    <cellStyle name="Normal 6 5 2 5" xfId="15196"/>
    <cellStyle name="Normal 6 5 2 6" xfId="7503"/>
    <cellStyle name="Normal 6 5 3" xfId="2876"/>
    <cellStyle name="Normal 6 5 3 2" xfId="4900"/>
    <cellStyle name="Normal 6 5 3 2 2" xfId="10287"/>
    <cellStyle name="Normal 6 5 3 2 3" xfId="12805"/>
    <cellStyle name="Normal 6 5 3 2 4" xfId="16115"/>
    <cellStyle name="Normal 6 5 3 2 5" xfId="8580"/>
    <cellStyle name="Normal 6 5 3 3" xfId="10286"/>
    <cellStyle name="Normal 6 5 3 4" xfId="11887"/>
    <cellStyle name="Normal 6 5 3 5" xfId="15197"/>
    <cellStyle name="Normal 6 5 3 6" xfId="7504"/>
    <cellStyle name="Normal 6 5 4" xfId="2877"/>
    <cellStyle name="Normal 6 5 4 2" xfId="4901"/>
    <cellStyle name="Normal 6 5 4 2 2" xfId="10289"/>
    <cellStyle name="Normal 6 5 4 2 3" xfId="12806"/>
    <cellStyle name="Normal 6 5 4 2 4" xfId="16116"/>
    <cellStyle name="Normal 6 5 4 2 5" xfId="8581"/>
    <cellStyle name="Normal 6 5 4 3" xfId="10288"/>
    <cellStyle name="Normal 6 5 4 4" xfId="11888"/>
    <cellStyle name="Normal 6 5 4 5" xfId="15198"/>
    <cellStyle name="Normal 6 5 4 6" xfId="7505"/>
    <cellStyle name="Normal 6 5 5" xfId="2878"/>
    <cellStyle name="Normal 6 5 5 2" xfId="4902"/>
    <cellStyle name="Normal 6 5 5 2 2" xfId="10291"/>
    <cellStyle name="Normal 6 5 5 2 3" xfId="12807"/>
    <cellStyle name="Normal 6 5 5 2 4" xfId="16117"/>
    <cellStyle name="Normal 6 5 5 2 5" xfId="8582"/>
    <cellStyle name="Normal 6 5 5 3" xfId="10290"/>
    <cellStyle name="Normal 6 5 5 4" xfId="11889"/>
    <cellStyle name="Normal 6 5 5 5" xfId="15199"/>
    <cellStyle name="Normal 6 5 5 6" xfId="7506"/>
    <cellStyle name="Normal 6 5 6" xfId="2879"/>
    <cellStyle name="Normal 6 5 6 2" xfId="4903"/>
    <cellStyle name="Normal 6 5 6 2 2" xfId="10293"/>
    <cellStyle name="Normal 6 5 6 2 3" xfId="12808"/>
    <cellStyle name="Normal 6 5 6 2 4" xfId="16118"/>
    <cellStyle name="Normal 6 5 6 2 5" xfId="8583"/>
    <cellStyle name="Normal 6 5 6 3" xfId="10292"/>
    <cellStyle name="Normal 6 5 6 4" xfId="11890"/>
    <cellStyle name="Normal 6 5 6 5" xfId="15200"/>
    <cellStyle name="Normal 6 5 6 6" xfId="7507"/>
    <cellStyle name="Normal 6 5 7" xfId="2880"/>
    <cellStyle name="Normal 6 5 7 2" xfId="4904"/>
    <cellStyle name="Normal 6 5 7 2 2" xfId="10295"/>
    <cellStyle name="Normal 6 5 7 2 3" xfId="12809"/>
    <cellStyle name="Normal 6 5 7 2 4" xfId="16119"/>
    <cellStyle name="Normal 6 5 7 2 5" xfId="8584"/>
    <cellStyle name="Normal 6 5 7 3" xfId="10294"/>
    <cellStyle name="Normal 6 5 7 4" xfId="11891"/>
    <cellStyle name="Normal 6 5 7 5" xfId="15201"/>
    <cellStyle name="Normal 6 5 7 6" xfId="7508"/>
    <cellStyle name="Normal 6 5 8" xfId="2881"/>
    <cellStyle name="Normal 6 5 8 2" xfId="4905"/>
    <cellStyle name="Normal 6 5 8 2 2" xfId="10297"/>
    <cellStyle name="Normal 6 5 8 2 3" xfId="12810"/>
    <cellStyle name="Normal 6 5 8 2 4" xfId="16120"/>
    <cellStyle name="Normal 6 5 8 2 5" xfId="8585"/>
    <cellStyle name="Normal 6 5 8 3" xfId="10296"/>
    <cellStyle name="Normal 6 5 8 4" xfId="11892"/>
    <cellStyle name="Normal 6 5 8 5" xfId="15202"/>
    <cellStyle name="Normal 6 5 8 6" xfId="7509"/>
    <cellStyle name="Normal 6 5 9" xfId="2882"/>
    <cellStyle name="Normal 6 5 9 2" xfId="4906"/>
    <cellStyle name="Normal 6 5 9 2 2" xfId="10299"/>
    <cellStyle name="Normal 6 5 9 2 3" xfId="12811"/>
    <cellStyle name="Normal 6 5 9 2 4" xfId="16121"/>
    <cellStyle name="Normal 6 5 9 2 5" xfId="8586"/>
    <cellStyle name="Normal 6 5 9 3" xfId="10298"/>
    <cellStyle name="Normal 6 5 9 4" xfId="11893"/>
    <cellStyle name="Normal 6 5 9 5" xfId="15203"/>
    <cellStyle name="Normal 6 5 9 6" xfId="7510"/>
    <cellStyle name="Normal 6 6" xfId="2883"/>
    <cellStyle name="Normal 6 6 10" xfId="4907"/>
    <cellStyle name="Normal 6 6 10 2" xfId="10301"/>
    <cellStyle name="Normal 6 6 10 3" xfId="12812"/>
    <cellStyle name="Normal 6 6 10 4" xfId="16122"/>
    <cellStyle name="Normal 6 6 10 5" xfId="8587"/>
    <cellStyle name="Normal 6 6 11" xfId="10300"/>
    <cellStyle name="Normal 6 6 12" xfId="11894"/>
    <cellStyle name="Normal 6 6 13" xfId="15204"/>
    <cellStyle name="Normal 6 6 14" xfId="7511"/>
    <cellStyle name="Normal 6 6 2" xfId="2884"/>
    <cellStyle name="Normal 6 6 2 2" xfId="4908"/>
    <cellStyle name="Normal 6 6 2 2 2" xfId="10303"/>
    <cellStyle name="Normal 6 6 2 2 3" xfId="12813"/>
    <cellStyle name="Normal 6 6 2 2 4" xfId="16123"/>
    <cellStyle name="Normal 6 6 2 2 5" xfId="8588"/>
    <cellStyle name="Normal 6 6 2 3" xfId="10302"/>
    <cellStyle name="Normal 6 6 2 4" xfId="11895"/>
    <cellStyle name="Normal 6 6 2 5" xfId="15205"/>
    <cellStyle name="Normal 6 6 2 6" xfId="7512"/>
    <cellStyle name="Normal 6 6 3" xfId="2885"/>
    <cellStyle name="Normal 6 6 3 2" xfId="4909"/>
    <cellStyle name="Normal 6 6 3 2 2" xfId="10305"/>
    <cellStyle name="Normal 6 6 3 2 3" xfId="12814"/>
    <cellStyle name="Normal 6 6 3 2 4" xfId="16124"/>
    <cellStyle name="Normal 6 6 3 2 5" xfId="8589"/>
    <cellStyle name="Normal 6 6 3 3" xfId="10304"/>
    <cellStyle name="Normal 6 6 3 4" xfId="11896"/>
    <cellStyle name="Normal 6 6 3 5" xfId="15206"/>
    <cellStyle name="Normal 6 6 3 6" xfId="7513"/>
    <cellStyle name="Normal 6 6 4" xfId="2886"/>
    <cellStyle name="Normal 6 6 4 2" xfId="4910"/>
    <cellStyle name="Normal 6 6 4 2 2" xfId="10307"/>
    <cellStyle name="Normal 6 6 4 2 3" xfId="12815"/>
    <cellStyle name="Normal 6 6 4 2 4" xfId="16125"/>
    <cellStyle name="Normal 6 6 4 2 5" xfId="8590"/>
    <cellStyle name="Normal 6 6 4 3" xfId="10306"/>
    <cellStyle name="Normal 6 6 4 4" xfId="11897"/>
    <cellStyle name="Normal 6 6 4 5" xfId="15207"/>
    <cellStyle name="Normal 6 6 4 6" xfId="7514"/>
    <cellStyle name="Normal 6 6 5" xfId="2887"/>
    <cellStyle name="Normal 6 6 5 2" xfId="4911"/>
    <cellStyle name="Normal 6 6 5 2 2" xfId="10309"/>
    <cellStyle name="Normal 6 6 5 2 3" xfId="12816"/>
    <cellStyle name="Normal 6 6 5 2 4" xfId="16126"/>
    <cellStyle name="Normal 6 6 5 2 5" xfId="8591"/>
    <cellStyle name="Normal 6 6 5 3" xfId="10308"/>
    <cellStyle name="Normal 6 6 5 4" xfId="11898"/>
    <cellStyle name="Normal 6 6 5 5" xfId="15208"/>
    <cellStyle name="Normal 6 6 5 6" xfId="7515"/>
    <cellStyle name="Normal 6 6 6" xfId="2888"/>
    <cellStyle name="Normal 6 6 6 2" xfId="4912"/>
    <cellStyle name="Normal 6 6 6 2 2" xfId="10311"/>
    <cellStyle name="Normal 6 6 6 2 3" xfId="12817"/>
    <cellStyle name="Normal 6 6 6 2 4" xfId="16127"/>
    <cellStyle name="Normal 6 6 6 2 5" xfId="8592"/>
    <cellStyle name="Normal 6 6 6 3" xfId="10310"/>
    <cellStyle name="Normal 6 6 6 4" xfId="11899"/>
    <cellStyle name="Normal 6 6 6 5" xfId="15209"/>
    <cellStyle name="Normal 6 6 6 6" xfId="7516"/>
    <cellStyle name="Normal 6 6 7" xfId="2889"/>
    <cellStyle name="Normal 6 6 7 2" xfId="4913"/>
    <cellStyle name="Normal 6 6 7 2 2" xfId="10313"/>
    <cellStyle name="Normal 6 6 7 2 3" xfId="12818"/>
    <cellStyle name="Normal 6 6 7 2 4" xfId="16128"/>
    <cellStyle name="Normal 6 6 7 2 5" xfId="8593"/>
    <cellStyle name="Normal 6 6 7 3" xfId="10312"/>
    <cellStyle name="Normal 6 6 7 4" xfId="11900"/>
    <cellStyle name="Normal 6 6 7 5" xfId="15210"/>
    <cellStyle name="Normal 6 6 7 6" xfId="7517"/>
    <cellStyle name="Normal 6 6 8" xfId="2890"/>
    <cellStyle name="Normal 6 6 8 2" xfId="4914"/>
    <cellStyle name="Normal 6 6 8 2 2" xfId="10315"/>
    <cellStyle name="Normal 6 6 8 2 3" xfId="12819"/>
    <cellStyle name="Normal 6 6 8 2 4" xfId="16129"/>
    <cellStyle name="Normal 6 6 8 2 5" xfId="8594"/>
    <cellStyle name="Normal 6 6 8 3" xfId="10314"/>
    <cellStyle name="Normal 6 6 8 4" xfId="11901"/>
    <cellStyle name="Normal 6 6 8 5" xfId="15211"/>
    <cellStyle name="Normal 6 6 8 6" xfId="7518"/>
    <cellStyle name="Normal 6 6 9" xfId="2891"/>
    <cellStyle name="Normal 6 6 9 2" xfId="4915"/>
    <cellStyle name="Normal 6 6 9 2 2" xfId="10317"/>
    <cellStyle name="Normal 6 6 9 2 3" xfId="12820"/>
    <cellStyle name="Normal 6 6 9 2 4" xfId="16130"/>
    <cellStyle name="Normal 6 6 9 2 5" xfId="8595"/>
    <cellStyle name="Normal 6 6 9 3" xfId="10316"/>
    <cellStyle name="Normal 6 6 9 4" xfId="11902"/>
    <cellStyle name="Normal 6 6 9 5" xfId="15212"/>
    <cellStyle name="Normal 6 6 9 6" xfId="7519"/>
    <cellStyle name="Normal 6 7" xfId="2892"/>
    <cellStyle name="Normal 6 7 10" xfId="4916"/>
    <cellStyle name="Normal 6 7 10 2" xfId="10319"/>
    <cellStyle name="Normal 6 7 10 3" xfId="12821"/>
    <cellStyle name="Normal 6 7 10 4" xfId="16131"/>
    <cellStyle name="Normal 6 7 10 5" xfId="8596"/>
    <cellStyle name="Normal 6 7 11" xfId="10318"/>
    <cellStyle name="Normal 6 7 12" xfId="11903"/>
    <cellStyle name="Normal 6 7 13" xfId="15213"/>
    <cellStyle name="Normal 6 7 14" xfId="7520"/>
    <cellStyle name="Normal 6 7 2" xfId="2893"/>
    <cellStyle name="Normal 6 7 2 2" xfId="4917"/>
    <cellStyle name="Normal 6 7 2 2 2" xfId="10321"/>
    <cellStyle name="Normal 6 7 2 2 3" xfId="12822"/>
    <cellStyle name="Normal 6 7 2 2 4" xfId="16132"/>
    <cellStyle name="Normal 6 7 2 2 5" xfId="8597"/>
    <cellStyle name="Normal 6 7 2 3" xfId="10320"/>
    <cellStyle name="Normal 6 7 2 4" xfId="11904"/>
    <cellStyle name="Normal 6 7 2 5" xfId="15214"/>
    <cellStyle name="Normal 6 7 2 6" xfId="7521"/>
    <cellStyle name="Normal 6 7 3" xfId="2894"/>
    <cellStyle name="Normal 6 7 3 2" xfId="4918"/>
    <cellStyle name="Normal 6 7 3 2 2" xfId="10323"/>
    <cellStyle name="Normal 6 7 3 2 3" xfId="12823"/>
    <cellStyle name="Normal 6 7 3 2 4" xfId="16133"/>
    <cellStyle name="Normal 6 7 3 2 5" xfId="8598"/>
    <cellStyle name="Normal 6 7 3 3" xfId="10322"/>
    <cellStyle name="Normal 6 7 3 4" xfId="11905"/>
    <cellStyle name="Normal 6 7 3 5" xfId="15215"/>
    <cellStyle name="Normal 6 7 3 6" xfId="7522"/>
    <cellStyle name="Normal 6 7 4" xfId="2895"/>
    <cellStyle name="Normal 6 7 4 2" xfId="4919"/>
    <cellStyle name="Normal 6 7 4 2 2" xfId="10325"/>
    <cellStyle name="Normal 6 7 4 2 3" xfId="12824"/>
    <cellStyle name="Normal 6 7 4 2 4" xfId="16134"/>
    <cellStyle name="Normal 6 7 4 2 5" xfId="8599"/>
    <cellStyle name="Normal 6 7 4 3" xfId="10324"/>
    <cellStyle name="Normal 6 7 4 4" xfId="11906"/>
    <cellStyle name="Normal 6 7 4 5" xfId="15216"/>
    <cellStyle name="Normal 6 7 4 6" xfId="7523"/>
    <cellStyle name="Normal 6 7 5" xfId="2896"/>
    <cellStyle name="Normal 6 7 5 2" xfId="4920"/>
    <cellStyle name="Normal 6 7 5 2 2" xfId="10327"/>
    <cellStyle name="Normal 6 7 5 2 3" xfId="12825"/>
    <cellStyle name="Normal 6 7 5 2 4" xfId="16135"/>
    <cellStyle name="Normal 6 7 5 2 5" xfId="8600"/>
    <cellStyle name="Normal 6 7 5 3" xfId="10326"/>
    <cellStyle name="Normal 6 7 5 4" xfId="11907"/>
    <cellStyle name="Normal 6 7 5 5" xfId="15217"/>
    <cellStyle name="Normal 6 7 5 6" xfId="7524"/>
    <cellStyle name="Normal 6 7 6" xfId="2897"/>
    <cellStyle name="Normal 6 7 6 2" xfId="4921"/>
    <cellStyle name="Normal 6 7 6 2 2" xfId="10329"/>
    <cellStyle name="Normal 6 7 6 2 3" xfId="12826"/>
    <cellStyle name="Normal 6 7 6 2 4" xfId="16136"/>
    <cellStyle name="Normal 6 7 6 2 5" xfId="8601"/>
    <cellStyle name="Normal 6 7 6 3" xfId="10328"/>
    <cellStyle name="Normal 6 7 6 4" xfId="11908"/>
    <cellStyle name="Normal 6 7 6 5" xfId="15218"/>
    <cellStyle name="Normal 6 7 6 6" xfId="7525"/>
    <cellStyle name="Normal 6 7 7" xfId="2898"/>
    <cellStyle name="Normal 6 7 7 2" xfId="4922"/>
    <cellStyle name="Normal 6 7 7 2 2" xfId="10331"/>
    <cellStyle name="Normal 6 7 7 2 3" xfId="12827"/>
    <cellStyle name="Normal 6 7 7 2 4" xfId="16137"/>
    <cellStyle name="Normal 6 7 7 2 5" xfId="8602"/>
    <cellStyle name="Normal 6 7 7 3" xfId="10330"/>
    <cellStyle name="Normal 6 7 7 4" xfId="11909"/>
    <cellStyle name="Normal 6 7 7 5" xfId="15219"/>
    <cellStyle name="Normal 6 7 7 6" xfId="7526"/>
    <cellStyle name="Normal 6 7 8" xfId="2899"/>
    <cellStyle name="Normal 6 7 8 2" xfId="4923"/>
    <cellStyle name="Normal 6 7 8 2 2" xfId="10333"/>
    <cellStyle name="Normal 6 7 8 2 3" xfId="12828"/>
    <cellStyle name="Normal 6 7 8 2 4" xfId="16138"/>
    <cellStyle name="Normal 6 7 8 2 5" xfId="8603"/>
    <cellStyle name="Normal 6 7 8 3" xfId="10332"/>
    <cellStyle name="Normal 6 7 8 4" xfId="11910"/>
    <cellStyle name="Normal 6 7 8 5" xfId="15220"/>
    <cellStyle name="Normal 6 7 8 6" xfId="7527"/>
    <cellStyle name="Normal 6 7 9" xfId="2900"/>
    <cellStyle name="Normal 6 7 9 2" xfId="4924"/>
    <cellStyle name="Normal 6 7 9 2 2" xfId="10335"/>
    <cellStyle name="Normal 6 7 9 2 3" xfId="12829"/>
    <cellStyle name="Normal 6 7 9 2 4" xfId="16139"/>
    <cellStyle name="Normal 6 7 9 2 5" xfId="8604"/>
    <cellStyle name="Normal 6 7 9 3" xfId="10334"/>
    <cellStyle name="Normal 6 7 9 4" xfId="11911"/>
    <cellStyle name="Normal 6 7 9 5" xfId="15221"/>
    <cellStyle name="Normal 6 7 9 6" xfId="7528"/>
    <cellStyle name="Normal 6 8" xfId="2901"/>
    <cellStyle name="Normal 6 8 2" xfId="4925"/>
    <cellStyle name="Normal 6 8 2 2" xfId="10337"/>
    <cellStyle name="Normal 6 8 2 3" xfId="12830"/>
    <cellStyle name="Normal 6 8 2 4" xfId="16140"/>
    <cellStyle name="Normal 6 8 2 5" xfId="8605"/>
    <cellStyle name="Normal 6 8 3" xfId="10336"/>
    <cellStyle name="Normal 6 8 4" xfId="11912"/>
    <cellStyle name="Normal 6 8 5" xfId="15222"/>
    <cellStyle name="Normal 6 8 6" xfId="7529"/>
    <cellStyle name="Normal 6 9" xfId="2902"/>
    <cellStyle name="Normal 6 9 2" xfId="4926"/>
    <cellStyle name="Normal 6 9 2 2" xfId="10339"/>
    <cellStyle name="Normal 6 9 2 3" xfId="12831"/>
    <cellStyle name="Normal 6 9 2 4" xfId="16141"/>
    <cellStyle name="Normal 6 9 2 5" xfId="8606"/>
    <cellStyle name="Normal 6 9 3" xfId="10338"/>
    <cellStyle name="Normal 6 9 4" xfId="11913"/>
    <cellStyle name="Normal 6 9 5" xfId="15223"/>
    <cellStyle name="Normal 6 9 6" xfId="7530"/>
    <cellStyle name="Normal 60" xfId="5050"/>
    <cellStyle name="Normal 60 2" xfId="5059"/>
    <cellStyle name="Normal 60 3" xfId="16320"/>
    <cellStyle name="Normal 61" xfId="2903"/>
    <cellStyle name="Normal 61 2" xfId="10340"/>
    <cellStyle name="Normal 61 3" xfId="7531"/>
    <cellStyle name="Normal 62" xfId="2904"/>
    <cellStyle name="Normal 62 2" xfId="10341"/>
    <cellStyle name="Normal 62 3" xfId="7532"/>
    <cellStyle name="Normal 63" xfId="5053"/>
    <cellStyle name="Normal 63 2" xfId="16323"/>
    <cellStyle name="Normal 63 3" xfId="16270"/>
    <cellStyle name="Normal 7" xfId="2905"/>
    <cellStyle name="Normal 7 10" xfId="3849"/>
    <cellStyle name="Normal 7 10 2" xfId="10343"/>
    <cellStyle name="Normal 7 11" xfId="10342"/>
    <cellStyle name="Normal 7 2" xfId="2906"/>
    <cellStyle name="Normal 7 2 10" xfId="2907"/>
    <cellStyle name="Normal 7 2 10 2" xfId="4928"/>
    <cellStyle name="Normal 7 2 10 2 2" xfId="10346"/>
    <cellStyle name="Normal 7 2 10 2 3" xfId="12833"/>
    <cellStyle name="Normal 7 2 10 2 4" xfId="16143"/>
    <cellStyle name="Normal 7 2 10 2 5" xfId="8608"/>
    <cellStyle name="Normal 7 2 10 3" xfId="10345"/>
    <cellStyle name="Normal 7 2 10 4" xfId="11915"/>
    <cellStyle name="Normal 7 2 10 5" xfId="15225"/>
    <cellStyle name="Normal 7 2 10 6" xfId="7534"/>
    <cellStyle name="Normal 7 2 11" xfId="4927"/>
    <cellStyle name="Normal 7 2 11 2" xfId="10347"/>
    <cellStyle name="Normal 7 2 11 3" xfId="12832"/>
    <cellStyle name="Normal 7 2 11 4" xfId="16142"/>
    <cellStyle name="Normal 7 2 11 5" xfId="8607"/>
    <cellStyle name="Normal 7 2 12" xfId="10344"/>
    <cellStyle name="Normal 7 2 13" xfId="11914"/>
    <cellStyle name="Normal 7 2 14" xfId="15224"/>
    <cellStyle name="Normal 7 2 15" xfId="7533"/>
    <cellStyle name="Normal 7 2 2" xfId="2908"/>
    <cellStyle name="Normal 7 2 2 2" xfId="4929"/>
    <cellStyle name="Normal 7 2 2 2 2" xfId="10349"/>
    <cellStyle name="Normal 7 2 2 2 3" xfId="12834"/>
    <cellStyle name="Normal 7 2 2 2 4" xfId="16144"/>
    <cellStyle name="Normal 7 2 2 2 5" xfId="8609"/>
    <cellStyle name="Normal 7 2 2 3" xfId="10348"/>
    <cellStyle name="Normal 7 2 2 4" xfId="11916"/>
    <cellStyle name="Normal 7 2 2 5" xfId="15226"/>
    <cellStyle name="Normal 7 2 2 6" xfId="7535"/>
    <cellStyle name="Normal 7 2 3" xfId="2909"/>
    <cellStyle name="Normal 7 2 3 2" xfId="4930"/>
    <cellStyle name="Normal 7 2 3 2 2" xfId="10351"/>
    <cellStyle name="Normal 7 2 3 2 3" xfId="12835"/>
    <cellStyle name="Normal 7 2 3 2 4" xfId="16145"/>
    <cellStyle name="Normal 7 2 3 2 5" xfId="8610"/>
    <cellStyle name="Normal 7 2 3 3" xfId="10350"/>
    <cellStyle name="Normal 7 2 3 4" xfId="11917"/>
    <cellStyle name="Normal 7 2 3 5" xfId="15227"/>
    <cellStyle name="Normal 7 2 3 6" xfId="7536"/>
    <cellStyle name="Normal 7 2 4" xfId="2910"/>
    <cellStyle name="Normal 7 2 4 2" xfId="4931"/>
    <cellStyle name="Normal 7 2 4 2 2" xfId="10353"/>
    <cellStyle name="Normal 7 2 4 2 3" xfId="12836"/>
    <cellStyle name="Normal 7 2 4 2 4" xfId="16146"/>
    <cellStyle name="Normal 7 2 4 2 5" xfId="8611"/>
    <cellStyle name="Normal 7 2 4 3" xfId="10352"/>
    <cellStyle name="Normal 7 2 4 4" xfId="11918"/>
    <cellStyle name="Normal 7 2 4 5" xfId="15228"/>
    <cellStyle name="Normal 7 2 4 6" xfId="7537"/>
    <cellStyle name="Normal 7 2 5" xfId="2911"/>
    <cellStyle name="Normal 7 2 5 2" xfId="4932"/>
    <cellStyle name="Normal 7 2 5 2 2" xfId="10355"/>
    <cellStyle name="Normal 7 2 5 2 3" xfId="12837"/>
    <cellStyle name="Normal 7 2 5 2 4" xfId="16147"/>
    <cellStyle name="Normal 7 2 5 2 5" xfId="8612"/>
    <cellStyle name="Normal 7 2 5 3" xfId="10354"/>
    <cellStyle name="Normal 7 2 5 4" xfId="11919"/>
    <cellStyle name="Normal 7 2 5 5" xfId="15229"/>
    <cellStyle name="Normal 7 2 5 6" xfId="7538"/>
    <cellStyle name="Normal 7 2 6" xfId="2912"/>
    <cellStyle name="Normal 7 2 6 2" xfId="4933"/>
    <cellStyle name="Normal 7 2 6 2 2" xfId="10357"/>
    <cellStyle name="Normal 7 2 6 2 3" xfId="12838"/>
    <cellStyle name="Normal 7 2 6 2 4" xfId="16148"/>
    <cellStyle name="Normal 7 2 6 2 5" xfId="8613"/>
    <cellStyle name="Normal 7 2 6 3" xfId="10356"/>
    <cellStyle name="Normal 7 2 6 4" xfId="11920"/>
    <cellStyle name="Normal 7 2 6 5" xfId="15230"/>
    <cellStyle name="Normal 7 2 6 6" xfId="7539"/>
    <cellStyle name="Normal 7 2 7" xfId="2913"/>
    <cellStyle name="Normal 7 2 7 2" xfId="4934"/>
    <cellStyle name="Normal 7 2 7 2 2" xfId="10359"/>
    <cellStyle name="Normal 7 2 7 2 3" xfId="12839"/>
    <cellStyle name="Normal 7 2 7 2 4" xfId="16149"/>
    <cellStyle name="Normal 7 2 7 2 5" xfId="8614"/>
    <cellStyle name="Normal 7 2 7 3" xfId="10358"/>
    <cellStyle name="Normal 7 2 7 4" xfId="11921"/>
    <cellStyle name="Normal 7 2 7 5" xfId="15231"/>
    <cellStyle name="Normal 7 2 7 6" xfId="7540"/>
    <cellStyle name="Normal 7 2 8" xfId="2914"/>
    <cellStyle name="Normal 7 2 8 2" xfId="4935"/>
    <cellStyle name="Normal 7 2 8 2 2" xfId="10361"/>
    <cellStyle name="Normal 7 2 8 2 3" xfId="12840"/>
    <cellStyle name="Normal 7 2 8 2 4" xfId="16150"/>
    <cellStyle name="Normal 7 2 8 2 5" xfId="8615"/>
    <cellStyle name="Normal 7 2 8 3" xfId="10360"/>
    <cellStyle name="Normal 7 2 8 4" xfId="11922"/>
    <cellStyle name="Normal 7 2 8 5" xfId="15232"/>
    <cellStyle name="Normal 7 2 8 6" xfId="7541"/>
    <cellStyle name="Normal 7 2 9" xfId="2915"/>
    <cellStyle name="Normal 7 2 9 2" xfId="4936"/>
    <cellStyle name="Normal 7 2 9 2 2" xfId="10363"/>
    <cellStyle name="Normal 7 2 9 2 3" xfId="12841"/>
    <cellStyle name="Normal 7 2 9 2 4" xfId="16151"/>
    <cellStyle name="Normal 7 2 9 2 5" xfId="8616"/>
    <cellStyle name="Normal 7 2 9 3" xfId="10362"/>
    <cellStyle name="Normal 7 2 9 4" xfId="11923"/>
    <cellStyle name="Normal 7 2 9 5" xfId="15233"/>
    <cellStyle name="Normal 7 2 9 6" xfId="7542"/>
    <cellStyle name="Normal 7 3" xfId="2916"/>
    <cellStyle name="Normal 7 3 10" xfId="2917"/>
    <cellStyle name="Normal 7 3 10 2" xfId="4938"/>
    <cellStyle name="Normal 7 3 10 2 2" xfId="10366"/>
    <cellStyle name="Normal 7 3 10 2 3" xfId="12843"/>
    <cellStyle name="Normal 7 3 10 2 4" xfId="16153"/>
    <cellStyle name="Normal 7 3 10 2 5" xfId="8618"/>
    <cellStyle name="Normal 7 3 10 3" xfId="10365"/>
    <cellStyle name="Normal 7 3 10 4" xfId="11925"/>
    <cellStyle name="Normal 7 3 10 5" xfId="15235"/>
    <cellStyle name="Normal 7 3 10 6" xfId="7544"/>
    <cellStyle name="Normal 7 3 11" xfId="4937"/>
    <cellStyle name="Normal 7 3 11 2" xfId="10367"/>
    <cellStyle name="Normal 7 3 11 3" xfId="12842"/>
    <cellStyle name="Normal 7 3 11 4" xfId="16152"/>
    <cellStyle name="Normal 7 3 11 5" xfId="8617"/>
    <cellStyle name="Normal 7 3 12" xfId="10364"/>
    <cellStyle name="Normal 7 3 13" xfId="11924"/>
    <cellStyle name="Normal 7 3 14" xfId="15234"/>
    <cellStyle name="Normal 7 3 15" xfId="7543"/>
    <cellStyle name="Normal 7 3 2" xfId="2918"/>
    <cellStyle name="Normal 7 3 2 2" xfId="4939"/>
    <cellStyle name="Normal 7 3 2 2 2" xfId="10369"/>
    <cellStyle name="Normal 7 3 2 2 3" xfId="12844"/>
    <cellStyle name="Normal 7 3 2 2 4" xfId="16154"/>
    <cellStyle name="Normal 7 3 2 2 5" xfId="8619"/>
    <cellStyle name="Normal 7 3 2 3" xfId="10368"/>
    <cellStyle name="Normal 7 3 2 4" xfId="11926"/>
    <cellStyle name="Normal 7 3 2 5" xfId="15236"/>
    <cellStyle name="Normal 7 3 2 6" xfId="7545"/>
    <cellStyle name="Normal 7 3 3" xfId="2919"/>
    <cellStyle name="Normal 7 3 3 2" xfId="4940"/>
    <cellStyle name="Normal 7 3 3 2 2" xfId="10371"/>
    <cellStyle name="Normal 7 3 3 2 3" xfId="12845"/>
    <cellStyle name="Normal 7 3 3 2 4" xfId="16155"/>
    <cellStyle name="Normal 7 3 3 2 5" xfId="8620"/>
    <cellStyle name="Normal 7 3 3 3" xfId="10370"/>
    <cellStyle name="Normal 7 3 3 4" xfId="11927"/>
    <cellStyle name="Normal 7 3 3 5" xfId="15237"/>
    <cellStyle name="Normal 7 3 3 6" xfId="7546"/>
    <cellStyle name="Normal 7 3 4" xfId="2920"/>
    <cellStyle name="Normal 7 3 4 2" xfId="4941"/>
    <cellStyle name="Normal 7 3 4 2 2" xfId="10373"/>
    <cellStyle name="Normal 7 3 4 2 3" xfId="12846"/>
    <cellStyle name="Normal 7 3 4 2 4" xfId="16156"/>
    <cellStyle name="Normal 7 3 4 2 5" xfId="8621"/>
    <cellStyle name="Normal 7 3 4 3" xfId="10372"/>
    <cellStyle name="Normal 7 3 4 4" xfId="11928"/>
    <cellStyle name="Normal 7 3 4 5" xfId="15238"/>
    <cellStyle name="Normal 7 3 4 6" xfId="7547"/>
    <cellStyle name="Normal 7 3 5" xfId="2921"/>
    <cellStyle name="Normal 7 3 5 2" xfId="4942"/>
    <cellStyle name="Normal 7 3 5 2 2" xfId="10375"/>
    <cellStyle name="Normal 7 3 5 2 3" xfId="12847"/>
    <cellStyle name="Normal 7 3 5 2 4" xfId="16157"/>
    <cellStyle name="Normal 7 3 5 2 5" xfId="8622"/>
    <cellStyle name="Normal 7 3 5 3" xfId="10374"/>
    <cellStyle name="Normal 7 3 5 4" xfId="11929"/>
    <cellStyle name="Normal 7 3 5 5" xfId="15239"/>
    <cellStyle name="Normal 7 3 5 6" xfId="7548"/>
    <cellStyle name="Normal 7 3 6" xfId="2922"/>
    <cellStyle name="Normal 7 3 6 2" xfId="4943"/>
    <cellStyle name="Normal 7 3 6 2 2" xfId="10377"/>
    <cellStyle name="Normal 7 3 6 2 3" xfId="12848"/>
    <cellStyle name="Normal 7 3 6 2 4" xfId="16158"/>
    <cellStyle name="Normal 7 3 6 2 5" xfId="8623"/>
    <cellStyle name="Normal 7 3 6 3" xfId="10376"/>
    <cellStyle name="Normal 7 3 6 4" xfId="11930"/>
    <cellStyle name="Normal 7 3 6 5" xfId="15240"/>
    <cellStyle name="Normal 7 3 6 6" xfId="7549"/>
    <cellStyle name="Normal 7 3 7" xfId="2923"/>
    <cellStyle name="Normal 7 3 7 2" xfId="4944"/>
    <cellStyle name="Normal 7 3 7 2 2" xfId="10379"/>
    <cellStyle name="Normal 7 3 7 2 3" xfId="12849"/>
    <cellStyle name="Normal 7 3 7 2 4" xfId="16159"/>
    <cellStyle name="Normal 7 3 7 2 5" xfId="8624"/>
    <cellStyle name="Normal 7 3 7 3" xfId="10378"/>
    <cellStyle name="Normal 7 3 7 4" xfId="11931"/>
    <cellStyle name="Normal 7 3 7 5" xfId="15241"/>
    <cellStyle name="Normal 7 3 7 6" xfId="7550"/>
    <cellStyle name="Normal 7 3 8" xfId="2924"/>
    <cellStyle name="Normal 7 3 8 2" xfId="4945"/>
    <cellStyle name="Normal 7 3 8 2 2" xfId="10381"/>
    <cellStyle name="Normal 7 3 8 2 3" xfId="12850"/>
    <cellStyle name="Normal 7 3 8 2 4" xfId="16160"/>
    <cellStyle name="Normal 7 3 8 2 5" xfId="8625"/>
    <cellStyle name="Normal 7 3 8 3" xfId="10380"/>
    <cellStyle name="Normal 7 3 8 4" xfId="11932"/>
    <cellStyle name="Normal 7 3 8 5" xfId="15242"/>
    <cellStyle name="Normal 7 3 8 6" xfId="7551"/>
    <cellStyle name="Normal 7 3 9" xfId="2925"/>
    <cellStyle name="Normal 7 3 9 2" xfId="4946"/>
    <cellStyle name="Normal 7 3 9 2 2" xfId="10383"/>
    <cellStyle name="Normal 7 3 9 2 3" xfId="12851"/>
    <cellStyle name="Normal 7 3 9 2 4" xfId="16161"/>
    <cellStyle name="Normal 7 3 9 2 5" xfId="8626"/>
    <cellStyle name="Normal 7 3 9 3" xfId="10382"/>
    <cellStyle name="Normal 7 3 9 4" xfId="11933"/>
    <cellStyle name="Normal 7 3 9 5" xfId="15243"/>
    <cellStyle name="Normal 7 3 9 6" xfId="7552"/>
    <cellStyle name="Normal 7 4" xfId="2926"/>
    <cellStyle name="Normal 7 4 10" xfId="2927"/>
    <cellStyle name="Normal 7 4 10 2" xfId="4948"/>
    <cellStyle name="Normal 7 4 10 2 2" xfId="10386"/>
    <cellStyle name="Normal 7 4 10 2 3" xfId="12853"/>
    <cellStyle name="Normal 7 4 10 2 4" xfId="16163"/>
    <cellStyle name="Normal 7 4 10 2 5" xfId="8628"/>
    <cellStyle name="Normal 7 4 10 3" xfId="10385"/>
    <cellStyle name="Normal 7 4 10 4" xfId="11935"/>
    <cellStyle name="Normal 7 4 10 5" xfId="15245"/>
    <cellStyle name="Normal 7 4 10 6" xfId="7554"/>
    <cellStyle name="Normal 7 4 11" xfId="4947"/>
    <cellStyle name="Normal 7 4 11 2" xfId="10387"/>
    <cellStyle name="Normal 7 4 11 3" xfId="12852"/>
    <cellStyle name="Normal 7 4 11 4" xfId="16162"/>
    <cellStyle name="Normal 7 4 11 5" xfId="8627"/>
    <cellStyle name="Normal 7 4 12" xfId="10384"/>
    <cellStyle name="Normal 7 4 13" xfId="11934"/>
    <cellStyle name="Normal 7 4 14" xfId="15244"/>
    <cellStyle name="Normal 7 4 15" xfId="7553"/>
    <cellStyle name="Normal 7 4 2" xfId="2928"/>
    <cellStyle name="Normal 7 4 2 2" xfId="4949"/>
    <cellStyle name="Normal 7 4 2 2 2" xfId="10389"/>
    <cellStyle name="Normal 7 4 2 2 3" xfId="12854"/>
    <cellStyle name="Normal 7 4 2 2 4" xfId="16164"/>
    <cellStyle name="Normal 7 4 2 2 5" xfId="8629"/>
    <cellStyle name="Normal 7 4 2 3" xfId="10388"/>
    <cellStyle name="Normal 7 4 2 4" xfId="11936"/>
    <cellStyle name="Normal 7 4 2 5" xfId="15246"/>
    <cellStyle name="Normal 7 4 2 6" xfId="7555"/>
    <cellStyle name="Normal 7 4 3" xfId="2929"/>
    <cellStyle name="Normal 7 4 3 2" xfId="4950"/>
    <cellStyle name="Normal 7 4 3 2 2" xfId="10391"/>
    <cellStyle name="Normal 7 4 3 2 3" xfId="12855"/>
    <cellStyle name="Normal 7 4 3 2 4" xfId="16165"/>
    <cellStyle name="Normal 7 4 3 2 5" xfId="8630"/>
    <cellStyle name="Normal 7 4 3 3" xfId="10390"/>
    <cellStyle name="Normal 7 4 3 4" xfId="11937"/>
    <cellStyle name="Normal 7 4 3 5" xfId="15247"/>
    <cellStyle name="Normal 7 4 3 6" xfId="7556"/>
    <cellStyle name="Normal 7 4 4" xfId="2930"/>
    <cellStyle name="Normal 7 4 4 2" xfId="4951"/>
    <cellStyle name="Normal 7 4 4 2 2" xfId="10393"/>
    <cellStyle name="Normal 7 4 4 2 3" xfId="12856"/>
    <cellStyle name="Normal 7 4 4 2 4" xfId="16166"/>
    <cellStyle name="Normal 7 4 4 2 5" xfId="8631"/>
    <cellStyle name="Normal 7 4 4 3" xfId="10392"/>
    <cellStyle name="Normal 7 4 4 4" xfId="11938"/>
    <cellStyle name="Normal 7 4 4 5" xfId="15248"/>
    <cellStyle name="Normal 7 4 4 6" xfId="7557"/>
    <cellStyle name="Normal 7 4 5" xfId="2931"/>
    <cellStyle name="Normal 7 4 5 2" xfId="4952"/>
    <cellStyle name="Normal 7 4 5 2 2" xfId="10395"/>
    <cellStyle name="Normal 7 4 5 2 3" xfId="12857"/>
    <cellStyle name="Normal 7 4 5 2 4" xfId="16167"/>
    <cellStyle name="Normal 7 4 5 2 5" xfId="8632"/>
    <cellStyle name="Normal 7 4 5 3" xfId="10394"/>
    <cellStyle name="Normal 7 4 5 4" xfId="11939"/>
    <cellStyle name="Normal 7 4 5 5" xfId="15249"/>
    <cellStyle name="Normal 7 4 5 6" xfId="7558"/>
    <cellStyle name="Normal 7 4 6" xfId="2932"/>
    <cellStyle name="Normal 7 4 6 2" xfId="4953"/>
    <cellStyle name="Normal 7 4 6 2 2" xfId="10397"/>
    <cellStyle name="Normal 7 4 6 2 3" xfId="12858"/>
    <cellStyle name="Normal 7 4 6 2 4" xfId="16168"/>
    <cellStyle name="Normal 7 4 6 2 5" xfId="8633"/>
    <cellStyle name="Normal 7 4 6 3" xfId="10396"/>
    <cellStyle name="Normal 7 4 6 4" xfId="11940"/>
    <cellStyle name="Normal 7 4 6 5" xfId="15250"/>
    <cellStyle name="Normal 7 4 6 6" xfId="7559"/>
    <cellStyle name="Normal 7 4 7" xfId="2933"/>
    <cellStyle name="Normal 7 4 7 2" xfId="4954"/>
    <cellStyle name="Normal 7 4 7 2 2" xfId="10399"/>
    <cellStyle name="Normal 7 4 7 2 3" xfId="12859"/>
    <cellStyle name="Normal 7 4 7 2 4" xfId="16169"/>
    <cellStyle name="Normal 7 4 7 2 5" xfId="8634"/>
    <cellStyle name="Normal 7 4 7 3" xfId="10398"/>
    <cellStyle name="Normal 7 4 7 4" xfId="11941"/>
    <cellStyle name="Normal 7 4 7 5" xfId="15251"/>
    <cellStyle name="Normal 7 4 7 6" xfId="7560"/>
    <cellStyle name="Normal 7 4 8" xfId="2934"/>
    <cellStyle name="Normal 7 4 8 2" xfId="4955"/>
    <cellStyle name="Normal 7 4 8 2 2" xfId="10401"/>
    <cellStyle name="Normal 7 4 8 2 3" xfId="12860"/>
    <cellStyle name="Normal 7 4 8 2 4" xfId="16170"/>
    <cellStyle name="Normal 7 4 8 2 5" xfId="8635"/>
    <cellStyle name="Normal 7 4 8 3" xfId="10400"/>
    <cellStyle name="Normal 7 4 8 4" xfId="11942"/>
    <cellStyle name="Normal 7 4 8 5" xfId="15252"/>
    <cellStyle name="Normal 7 4 8 6" xfId="7561"/>
    <cellStyle name="Normal 7 4 9" xfId="2935"/>
    <cellStyle name="Normal 7 4 9 2" xfId="4956"/>
    <cellStyle name="Normal 7 4 9 2 2" xfId="10403"/>
    <cellStyle name="Normal 7 4 9 2 3" xfId="12861"/>
    <cellStyle name="Normal 7 4 9 2 4" xfId="16171"/>
    <cellStyle name="Normal 7 4 9 2 5" xfId="8636"/>
    <cellStyle name="Normal 7 4 9 3" xfId="10402"/>
    <cellStyle name="Normal 7 4 9 4" xfId="11943"/>
    <cellStyle name="Normal 7 4 9 5" xfId="15253"/>
    <cellStyle name="Normal 7 4 9 6" xfId="7562"/>
    <cellStyle name="Normal 7 5" xfId="2936"/>
    <cellStyle name="Normal 7 5 10" xfId="2937"/>
    <cellStyle name="Normal 7 5 10 2" xfId="4958"/>
    <cellStyle name="Normal 7 5 10 2 2" xfId="10406"/>
    <cellStyle name="Normal 7 5 10 2 3" xfId="12863"/>
    <cellStyle name="Normal 7 5 10 2 4" xfId="16173"/>
    <cellStyle name="Normal 7 5 10 2 5" xfId="8638"/>
    <cellStyle name="Normal 7 5 10 3" xfId="10405"/>
    <cellStyle name="Normal 7 5 10 4" xfId="11945"/>
    <cellStyle name="Normal 7 5 10 5" xfId="15255"/>
    <cellStyle name="Normal 7 5 10 6" xfId="7564"/>
    <cellStyle name="Normal 7 5 11" xfId="4957"/>
    <cellStyle name="Normal 7 5 11 2" xfId="10407"/>
    <cellStyle name="Normal 7 5 11 3" xfId="12862"/>
    <cellStyle name="Normal 7 5 11 4" xfId="16172"/>
    <cellStyle name="Normal 7 5 11 5" xfId="8637"/>
    <cellStyle name="Normal 7 5 12" xfId="10404"/>
    <cellStyle name="Normal 7 5 13" xfId="11944"/>
    <cellStyle name="Normal 7 5 14" xfId="15254"/>
    <cellStyle name="Normal 7 5 15" xfId="7563"/>
    <cellStyle name="Normal 7 5 2" xfId="2938"/>
    <cellStyle name="Normal 7 5 2 2" xfId="4959"/>
    <cellStyle name="Normal 7 5 2 2 2" xfId="10409"/>
    <cellStyle name="Normal 7 5 2 2 3" xfId="12864"/>
    <cellStyle name="Normal 7 5 2 2 4" xfId="16174"/>
    <cellStyle name="Normal 7 5 2 2 5" xfId="8639"/>
    <cellStyle name="Normal 7 5 2 3" xfId="10408"/>
    <cellStyle name="Normal 7 5 2 4" xfId="11946"/>
    <cellStyle name="Normal 7 5 2 5" xfId="15256"/>
    <cellStyle name="Normal 7 5 2 6" xfId="7565"/>
    <cellStyle name="Normal 7 5 3" xfId="2939"/>
    <cellStyle name="Normal 7 5 3 2" xfId="4960"/>
    <cellStyle name="Normal 7 5 3 2 2" xfId="10411"/>
    <cellStyle name="Normal 7 5 3 2 3" xfId="12865"/>
    <cellStyle name="Normal 7 5 3 2 4" xfId="16175"/>
    <cellStyle name="Normal 7 5 3 2 5" xfId="8640"/>
    <cellStyle name="Normal 7 5 3 3" xfId="10410"/>
    <cellStyle name="Normal 7 5 3 4" xfId="11947"/>
    <cellStyle name="Normal 7 5 3 5" xfId="15257"/>
    <cellStyle name="Normal 7 5 3 6" xfId="7566"/>
    <cellStyle name="Normal 7 5 4" xfId="2940"/>
    <cellStyle name="Normal 7 5 4 2" xfId="4961"/>
    <cellStyle name="Normal 7 5 4 2 2" xfId="10413"/>
    <cellStyle name="Normal 7 5 4 2 3" xfId="12866"/>
    <cellStyle name="Normal 7 5 4 2 4" xfId="16176"/>
    <cellStyle name="Normal 7 5 4 2 5" xfId="8641"/>
    <cellStyle name="Normal 7 5 4 3" xfId="10412"/>
    <cellStyle name="Normal 7 5 4 4" xfId="11948"/>
    <cellStyle name="Normal 7 5 4 5" xfId="15258"/>
    <cellStyle name="Normal 7 5 4 6" xfId="7567"/>
    <cellStyle name="Normal 7 5 5" xfId="2941"/>
    <cellStyle name="Normal 7 5 5 2" xfId="4962"/>
    <cellStyle name="Normal 7 5 5 2 2" xfId="10415"/>
    <cellStyle name="Normal 7 5 5 2 3" xfId="12867"/>
    <cellStyle name="Normal 7 5 5 2 4" xfId="16177"/>
    <cellStyle name="Normal 7 5 5 2 5" xfId="8642"/>
    <cellStyle name="Normal 7 5 5 3" xfId="10414"/>
    <cellStyle name="Normal 7 5 5 4" xfId="11949"/>
    <cellStyle name="Normal 7 5 5 5" xfId="15259"/>
    <cellStyle name="Normal 7 5 5 6" xfId="7568"/>
    <cellStyle name="Normal 7 5 6" xfId="2942"/>
    <cellStyle name="Normal 7 5 6 2" xfId="4963"/>
    <cellStyle name="Normal 7 5 6 2 2" xfId="10417"/>
    <cellStyle name="Normal 7 5 6 2 3" xfId="12868"/>
    <cellStyle name="Normal 7 5 6 2 4" xfId="16178"/>
    <cellStyle name="Normal 7 5 6 2 5" xfId="8643"/>
    <cellStyle name="Normal 7 5 6 3" xfId="10416"/>
    <cellStyle name="Normal 7 5 6 4" xfId="11950"/>
    <cellStyle name="Normal 7 5 6 5" xfId="15260"/>
    <cellStyle name="Normal 7 5 6 6" xfId="7569"/>
    <cellStyle name="Normal 7 5 7" xfId="2943"/>
    <cellStyle name="Normal 7 5 7 2" xfId="4964"/>
    <cellStyle name="Normal 7 5 7 2 2" xfId="10419"/>
    <cellStyle name="Normal 7 5 7 2 3" xfId="12869"/>
    <cellStyle name="Normal 7 5 7 2 4" xfId="16179"/>
    <cellStyle name="Normal 7 5 7 2 5" xfId="8644"/>
    <cellStyle name="Normal 7 5 7 3" xfId="10418"/>
    <cellStyle name="Normal 7 5 7 4" xfId="11951"/>
    <cellStyle name="Normal 7 5 7 5" xfId="15261"/>
    <cellStyle name="Normal 7 5 7 6" xfId="7570"/>
    <cellStyle name="Normal 7 5 8" xfId="2944"/>
    <cellStyle name="Normal 7 5 8 2" xfId="4965"/>
    <cellStyle name="Normal 7 5 8 2 2" xfId="10421"/>
    <cellStyle name="Normal 7 5 8 2 3" xfId="12870"/>
    <cellStyle name="Normal 7 5 8 2 4" xfId="16180"/>
    <cellStyle name="Normal 7 5 8 2 5" xfId="8645"/>
    <cellStyle name="Normal 7 5 8 3" xfId="10420"/>
    <cellStyle name="Normal 7 5 8 4" xfId="11952"/>
    <cellStyle name="Normal 7 5 8 5" xfId="15262"/>
    <cellStyle name="Normal 7 5 8 6" xfId="7571"/>
    <cellStyle name="Normal 7 5 9" xfId="2945"/>
    <cellStyle name="Normal 7 5 9 2" xfId="4966"/>
    <cellStyle name="Normal 7 5 9 2 2" xfId="10423"/>
    <cellStyle name="Normal 7 5 9 2 3" xfId="12871"/>
    <cellStyle name="Normal 7 5 9 2 4" xfId="16181"/>
    <cellStyle name="Normal 7 5 9 2 5" xfId="8646"/>
    <cellStyle name="Normal 7 5 9 3" xfId="10422"/>
    <cellStyle name="Normal 7 5 9 4" xfId="11953"/>
    <cellStyle name="Normal 7 5 9 5" xfId="15263"/>
    <cellStyle name="Normal 7 5 9 6" xfId="7572"/>
    <cellStyle name="Normal 7 6" xfId="2946"/>
    <cellStyle name="Normal 7 6 10" xfId="4967"/>
    <cellStyle name="Normal 7 6 10 2" xfId="10425"/>
    <cellStyle name="Normal 7 6 10 3" xfId="12872"/>
    <cellStyle name="Normal 7 6 10 4" xfId="16182"/>
    <cellStyle name="Normal 7 6 10 5" xfId="8647"/>
    <cellStyle name="Normal 7 6 11" xfId="10424"/>
    <cellStyle name="Normal 7 6 12" xfId="11954"/>
    <cellStyle name="Normal 7 6 13" xfId="15264"/>
    <cellStyle name="Normal 7 6 14" xfId="7573"/>
    <cellStyle name="Normal 7 6 2" xfId="2947"/>
    <cellStyle name="Normal 7 6 2 2" xfId="4968"/>
    <cellStyle name="Normal 7 6 2 2 2" xfId="10427"/>
    <cellStyle name="Normal 7 6 2 2 3" xfId="12873"/>
    <cellStyle name="Normal 7 6 2 2 4" xfId="16183"/>
    <cellStyle name="Normal 7 6 2 2 5" xfId="8648"/>
    <cellStyle name="Normal 7 6 2 3" xfId="10426"/>
    <cellStyle name="Normal 7 6 2 4" xfId="11955"/>
    <cellStyle name="Normal 7 6 2 5" xfId="15265"/>
    <cellStyle name="Normal 7 6 2 6" xfId="7574"/>
    <cellStyle name="Normal 7 6 3" xfId="2948"/>
    <cellStyle name="Normal 7 6 3 2" xfId="4969"/>
    <cellStyle name="Normal 7 6 3 2 2" xfId="10429"/>
    <cellStyle name="Normal 7 6 3 2 3" xfId="12874"/>
    <cellStyle name="Normal 7 6 3 2 4" xfId="16184"/>
    <cellStyle name="Normal 7 6 3 2 5" xfId="8649"/>
    <cellStyle name="Normal 7 6 3 3" xfId="10428"/>
    <cellStyle name="Normal 7 6 3 4" xfId="11956"/>
    <cellStyle name="Normal 7 6 3 5" xfId="15266"/>
    <cellStyle name="Normal 7 6 3 6" xfId="7575"/>
    <cellStyle name="Normal 7 6 4" xfId="2949"/>
    <cellStyle name="Normal 7 6 4 2" xfId="4970"/>
    <cellStyle name="Normal 7 6 4 2 2" xfId="10431"/>
    <cellStyle name="Normal 7 6 4 2 3" xfId="12875"/>
    <cellStyle name="Normal 7 6 4 2 4" xfId="16185"/>
    <cellStyle name="Normal 7 6 4 2 5" xfId="8650"/>
    <cellStyle name="Normal 7 6 4 3" xfId="10430"/>
    <cellStyle name="Normal 7 6 4 4" xfId="11957"/>
    <cellStyle name="Normal 7 6 4 5" xfId="15267"/>
    <cellStyle name="Normal 7 6 4 6" xfId="7576"/>
    <cellStyle name="Normal 7 6 5" xfId="2950"/>
    <cellStyle name="Normal 7 6 5 2" xfId="4971"/>
    <cellStyle name="Normal 7 6 5 2 2" xfId="10433"/>
    <cellStyle name="Normal 7 6 5 2 3" xfId="12876"/>
    <cellStyle name="Normal 7 6 5 2 4" xfId="16186"/>
    <cellStyle name="Normal 7 6 5 2 5" xfId="8651"/>
    <cellStyle name="Normal 7 6 5 3" xfId="10432"/>
    <cellStyle name="Normal 7 6 5 4" xfId="11958"/>
    <cellStyle name="Normal 7 6 5 5" xfId="15268"/>
    <cellStyle name="Normal 7 6 5 6" xfId="7577"/>
    <cellStyle name="Normal 7 6 6" xfId="2951"/>
    <cellStyle name="Normal 7 6 6 2" xfId="4972"/>
    <cellStyle name="Normal 7 6 6 2 2" xfId="10435"/>
    <cellStyle name="Normal 7 6 6 2 3" xfId="12877"/>
    <cellStyle name="Normal 7 6 6 2 4" xfId="16187"/>
    <cellStyle name="Normal 7 6 6 2 5" xfId="8652"/>
    <cellStyle name="Normal 7 6 6 3" xfId="10434"/>
    <cellStyle name="Normal 7 6 6 4" xfId="11959"/>
    <cellStyle name="Normal 7 6 6 5" xfId="15269"/>
    <cellStyle name="Normal 7 6 6 6" xfId="7578"/>
    <cellStyle name="Normal 7 6 7" xfId="2952"/>
    <cellStyle name="Normal 7 6 7 2" xfId="4973"/>
    <cellStyle name="Normal 7 6 7 2 2" xfId="10437"/>
    <cellStyle name="Normal 7 6 7 2 3" xfId="12878"/>
    <cellStyle name="Normal 7 6 7 2 4" xfId="16188"/>
    <cellStyle name="Normal 7 6 7 2 5" xfId="8653"/>
    <cellStyle name="Normal 7 6 7 3" xfId="10436"/>
    <cellStyle name="Normal 7 6 7 4" xfId="11960"/>
    <cellStyle name="Normal 7 6 7 5" xfId="15270"/>
    <cellStyle name="Normal 7 6 7 6" xfId="7579"/>
    <cellStyle name="Normal 7 6 8" xfId="2953"/>
    <cellStyle name="Normal 7 6 8 2" xfId="4974"/>
    <cellStyle name="Normal 7 6 8 2 2" xfId="10439"/>
    <cellStyle name="Normal 7 6 8 2 3" xfId="12879"/>
    <cellStyle name="Normal 7 6 8 2 4" xfId="16189"/>
    <cellStyle name="Normal 7 6 8 2 5" xfId="8654"/>
    <cellStyle name="Normal 7 6 8 3" xfId="10438"/>
    <cellStyle name="Normal 7 6 8 4" xfId="11961"/>
    <cellStyle name="Normal 7 6 8 5" xfId="15271"/>
    <cellStyle name="Normal 7 6 8 6" xfId="7580"/>
    <cellStyle name="Normal 7 6 9" xfId="2954"/>
    <cellStyle name="Normal 7 6 9 2" xfId="4975"/>
    <cellStyle name="Normal 7 6 9 2 2" xfId="10441"/>
    <cellStyle name="Normal 7 6 9 2 3" xfId="12880"/>
    <cellStyle name="Normal 7 6 9 2 4" xfId="16190"/>
    <cellStyle name="Normal 7 6 9 2 5" xfId="8655"/>
    <cellStyle name="Normal 7 6 9 3" xfId="10440"/>
    <cellStyle name="Normal 7 6 9 4" xfId="11962"/>
    <cellStyle name="Normal 7 6 9 5" xfId="15272"/>
    <cellStyle name="Normal 7 6 9 6" xfId="7581"/>
    <cellStyle name="Normal 7 7" xfId="2955"/>
    <cellStyle name="Normal 7 7 10" xfId="4976"/>
    <cellStyle name="Normal 7 7 10 2" xfId="10443"/>
    <cellStyle name="Normal 7 7 10 3" xfId="12881"/>
    <cellStyle name="Normal 7 7 10 4" xfId="16191"/>
    <cellStyle name="Normal 7 7 10 5" xfId="8656"/>
    <cellStyle name="Normal 7 7 11" xfId="10442"/>
    <cellStyle name="Normal 7 7 12" xfId="11963"/>
    <cellStyle name="Normal 7 7 13" xfId="15273"/>
    <cellStyle name="Normal 7 7 14" xfId="7582"/>
    <cellStyle name="Normal 7 7 2" xfId="2956"/>
    <cellStyle name="Normal 7 7 2 2" xfId="4977"/>
    <cellStyle name="Normal 7 7 2 2 2" xfId="10445"/>
    <cellStyle name="Normal 7 7 2 2 3" xfId="12882"/>
    <cellStyle name="Normal 7 7 2 2 4" xfId="16192"/>
    <cellStyle name="Normal 7 7 2 2 5" xfId="8657"/>
    <cellStyle name="Normal 7 7 2 3" xfId="10444"/>
    <cellStyle name="Normal 7 7 2 4" xfId="11964"/>
    <cellStyle name="Normal 7 7 2 5" xfId="15274"/>
    <cellStyle name="Normal 7 7 2 6" xfId="7583"/>
    <cellStyle name="Normal 7 7 3" xfId="2957"/>
    <cellStyle name="Normal 7 7 3 2" xfId="4978"/>
    <cellStyle name="Normal 7 7 3 2 2" xfId="10447"/>
    <cellStyle name="Normal 7 7 3 2 3" xfId="12883"/>
    <cellStyle name="Normal 7 7 3 2 4" xfId="16193"/>
    <cellStyle name="Normal 7 7 3 2 5" xfId="8658"/>
    <cellStyle name="Normal 7 7 3 3" xfId="10446"/>
    <cellStyle name="Normal 7 7 3 4" xfId="11965"/>
    <cellStyle name="Normal 7 7 3 5" xfId="15275"/>
    <cellStyle name="Normal 7 7 3 6" xfId="7584"/>
    <cellStyle name="Normal 7 7 4" xfId="2958"/>
    <cellStyle name="Normal 7 7 4 2" xfId="4979"/>
    <cellStyle name="Normal 7 7 4 2 2" xfId="10449"/>
    <cellStyle name="Normal 7 7 4 2 3" xfId="12884"/>
    <cellStyle name="Normal 7 7 4 2 4" xfId="16194"/>
    <cellStyle name="Normal 7 7 4 2 5" xfId="8659"/>
    <cellStyle name="Normal 7 7 4 3" xfId="10448"/>
    <cellStyle name="Normal 7 7 4 4" xfId="11966"/>
    <cellStyle name="Normal 7 7 4 5" xfId="15276"/>
    <cellStyle name="Normal 7 7 4 6" xfId="7585"/>
    <cellStyle name="Normal 7 7 5" xfId="2959"/>
    <cellStyle name="Normal 7 7 5 2" xfId="4980"/>
    <cellStyle name="Normal 7 7 5 2 2" xfId="10451"/>
    <cellStyle name="Normal 7 7 5 2 3" xfId="12885"/>
    <cellStyle name="Normal 7 7 5 2 4" xfId="16195"/>
    <cellStyle name="Normal 7 7 5 2 5" xfId="8660"/>
    <cellStyle name="Normal 7 7 5 3" xfId="10450"/>
    <cellStyle name="Normal 7 7 5 4" xfId="11967"/>
    <cellStyle name="Normal 7 7 5 5" xfId="15277"/>
    <cellStyle name="Normal 7 7 5 6" xfId="7586"/>
    <cellStyle name="Normal 7 7 6" xfId="2960"/>
    <cellStyle name="Normal 7 7 6 2" xfId="4981"/>
    <cellStyle name="Normal 7 7 6 2 2" xfId="10453"/>
    <cellStyle name="Normal 7 7 6 2 3" xfId="12886"/>
    <cellStyle name="Normal 7 7 6 2 4" xfId="16196"/>
    <cellStyle name="Normal 7 7 6 2 5" xfId="8661"/>
    <cellStyle name="Normal 7 7 6 3" xfId="10452"/>
    <cellStyle name="Normal 7 7 6 4" xfId="11968"/>
    <cellStyle name="Normal 7 7 6 5" xfId="15278"/>
    <cellStyle name="Normal 7 7 6 6" xfId="7587"/>
    <cellStyle name="Normal 7 7 7" xfId="2961"/>
    <cellStyle name="Normal 7 7 7 2" xfId="4982"/>
    <cellStyle name="Normal 7 7 7 2 2" xfId="10455"/>
    <cellStyle name="Normal 7 7 7 2 3" xfId="12887"/>
    <cellStyle name="Normal 7 7 7 2 4" xfId="16197"/>
    <cellStyle name="Normal 7 7 7 2 5" xfId="8662"/>
    <cellStyle name="Normal 7 7 7 3" xfId="10454"/>
    <cellStyle name="Normal 7 7 7 4" xfId="11969"/>
    <cellStyle name="Normal 7 7 7 5" xfId="15279"/>
    <cellStyle name="Normal 7 7 7 6" xfId="7588"/>
    <cellStyle name="Normal 7 7 8" xfId="2962"/>
    <cellStyle name="Normal 7 7 8 2" xfId="4983"/>
    <cellStyle name="Normal 7 7 8 2 2" xfId="10457"/>
    <cellStyle name="Normal 7 7 8 2 3" xfId="12888"/>
    <cellStyle name="Normal 7 7 8 2 4" xfId="16198"/>
    <cellStyle name="Normal 7 7 8 2 5" xfId="8663"/>
    <cellStyle name="Normal 7 7 8 3" xfId="10456"/>
    <cellStyle name="Normal 7 7 8 4" xfId="11970"/>
    <cellStyle name="Normal 7 7 8 5" xfId="15280"/>
    <cellStyle name="Normal 7 7 8 6" xfId="7589"/>
    <cellStyle name="Normal 7 7 9" xfId="2963"/>
    <cellStyle name="Normal 7 7 9 2" xfId="4984"/>
    <cellStyle name="Normal 7 7 9 2 2" xfId="10459"/>
    <cellStyle name="Normal 7 7 9 2 3" xfId="12889"/>
    <cellStyle name="Normal 7 7 9 2 4" xfId="16199"/>
    <cellStyle name="Normal 7 7 9 2 5" xfId="8664"/>
    <cellStyle name="Normal 7 7 9 3" xfId="10458"/>
    <cellStyle name="Normal 7 7 9 4" xfId="11971"/>
    <cellStyle name="Normal 7 7 9 5" xfId="15281"/>
    <cellStyle name="Normal 7 7 9 6" xfId="7590"/>
    <cellStyle name="Normal 7 8" xfId="2964"/>
    <cellStyle name="Normal 7 8 2" xfId="4985"/>
    <cellStyle name="Normal 7 8 2 2" xfId="10461"/>
    <cellStyle name="Normal 7 8 2 3" xfId="12890"/>
    <cellStyle name="Normal 7 8 2 4" xfId="16200"/>
    <cellStyle name="Normal 7 8 2 5" xfId="8665"/>
    <cellStyle name="Normal 7 8 3" xfId="10460"/>
    <cellStyle name="Normal 7 8 4" xfId="11972"/>
    <cellStyle name="Normal 7 8 5" xfId="15282"/>
    <cellStyle name="Normal 7 8 6" xfId="7591"/>
    <cellStyle name="Normal 7 9" xfId="2965"/>
    <cellStyle name="Normal 7 9 2" xfId="4986"/>
    <cellStyle name="Normal 7 9 2 2" xfId="10463"/>
    <cellStyle name="Normal 7 9 2 3" xfId="12891"/>
    <cellStyle name="Normal 7 9 2 4" xfId="16201"/>
    <cellStyle name="Normal 7 9 2 5" xfId="8666"/>
    <cellStyle name="Normal 7 9 3" xfId="10462"/>
    <cellStyle name="Normal 7 9 4" xfId="11973"/>
    <cellStyle name="Normal 7 9 5" xfId="15283"/>
    <cellStyle name="Normal 7 9 6" xfId="7592"/>
    <cellStyle name="Normal 8" xfId="2966"/>
    <cellStyle name="Normal 8 2" xfId="10464"/>
    <cellStyle name="Normal 8 3" xfId="7593"/>
    <cellStyle name="Normal 9" xfId="2967"/>
    <cellStyle name="Normal 9 10" xfId="3850"/>
    <cellStyle name="Normal 9 10 2" xfId="10466"/>
    <cellStyle name="Normal 9 11" xfId="10465"/>
    <cellStyle name="Normal 9 2" xfId="2968"/>
    <cellStyle name="Normal 9 2 10" xfId="2969"/>
    <cellStyle name="Normal 9 2 10 2" xfId="4988"/>
    <cellStyle name="Normal 9 2 10 2 2" xfId="10469"/>
    <cellStyle name="Normal 9 2 10 2 3" xfId="12893"/>
    <cellStyle name="Normal 9 2 10 2 4" xfId="16203"/>
    <cellStyle name="Normal 9 2 10 2 5" xfId="8668"/>
    <cellStyle name="Normal 9 2 10 3" xfId="10468"/>
    <cellStyle name="Normal 9 2 10 4" xfId="11975"/>
    <cellStyle name="Normal 9 2 10 5" xfId="15285"/>
    <cellStyle name="Normal 9 2 10 6" xfId="7595"/>
    <cellStyle name="Normal 9 2 11" xfId="4987"/>
    <cellStyle name="Normal 9 2 11 2" xfId="10470"/>
    <cellStyle name="Normal 9 2 11 3" xfId="12892"/>
    <cellStyle name="Normal 9 2 11 4" xfId="16202"/>
    <cellStyle name="Normal 9 2 11 5" xfId="8667"/>
    <cellStyle name="Normal 9 2 12" xfId="10467"/>
    <cellStyle name="Normal 9 2 13" xfId="11974"/>
    <cellStyle name="Normal 9 2 14" xfId="15284"/>
    <cellStyle name="Normal 9 2 15" xfId="7594"/>
    <cellStyle name="Normal 9 2 2" xfId="2970"/>
    <cellStyle name="Normal 9 2 2 2" xfId="4989"/>
    <cellStyle name="Normal 9 2 2 2 2" xfId="10472"/>
    <cellStyle name="Normal 9 2 2 2 3" xfId="12894"/>
    <cellStyle name="Normal 9 2 2 2 4" xfId="16204"/>
    <cellStyle name="Normal 9 2 2 2 5" xfId="8669"/>
    <cellStyle name="Normal 9 2 2 3" xfId="10471"/>
    <cellStyle name="Normal 9 2 2 4" xfId="11976"/>
    <cellStyle name="Normal 9 2 2 5" xfId="15286"/>
    <cellStyle name="Normal 9 2 2 6" xfId="7596"/>
    <cellStyle name="Normal 9 2 3" xfId="2971"/>
    <cellStyle name="Normal 9 2 3 2" xfId="4990"/>
    <cellStyle name="Normal 9 2 3 2 2" xfId="10474"/>
    <cellStyle name="Normal 9 2 3 2 3" xfId="12895"/>
    <cellStyle name="Normal 9 2 3 2 4" xfId="16205"/>
    <cellStyle name="Normal 9 2 3 2 5" xfId="8670"/>
    <cellStyle name="Normal 9 2 3 3" xfId="10473"/>
    <cellStyle name="Normal 9 2 3 4" xfId="11977"/>
    <cellStyle name="Normal 9 2 3 5" xfId="15287"/>
    <cellStyle name="Normal 9 2 3 6" xfId="7597"/>
    <cellStyle name="Normal 9 2 4" xfId="2972"/>
    <cellStyle name="Normal 9 2 4 2" xfId="4991"/>
    <cellStyle name="Normal 9 2 4 2 2" xfId="10476"/>
    <cellStyle name="Normal 9 2 4 2 3" xfId="12896"/>
    <cellStyle name="Normal 9 2 4 2 4" xfId="16206"/>
    <cellStyle name="Normal 9 2 4 2 5" xfId="8671"/>
    <cellStyle name="Normal 9 2 4 3" xfId="10475"/>
    <cellStyle name="Normal 9 2 4 4" xfId="11978"/>
    <cellStyle name="Normal 9 2 4 5" xfId="15288"/>
    <cellStyle name="Normal 9 2 4 6" xfId="7598"/>
    <cellStyle name="Normal 9 2 5" xfId="2973"/>
    <cellStyle name="Normal 9 2 5 2" xfId="4992"/>
    <cellStyle name="Normal 9 2 5 2 2" xfId="10478"/>
    <cellStyle name="Normal 9 2 5 2 3" xfId="12897"/>
    <cellStyle name="Normal 9 2 5 2 4" xfId="16207"/>
    <cellStyle name="Normal 9 2 5 2 5" xfId="8672"/>
    <cellStyle name="Normal 9 2 5 3" xfId="10477"/>
    <cellStyle name="Normal 9 2 5 4" xfId="11979"/>
    <cellStyle name="Normal 9 2 5 5" xfId="15289"/>
    <cellStyle name="Normal 9 2 5 6" xfId="7599"/>
    <cellStyle name="Normal 9 2 6" xfId="2974"/>
    <cellStyle name="Normal 9 2 6 2" xfId="4993"/>
    <cellStyle name="Normal 9 2 6 2 2" xfId="10480"/>
    <cellStyle name="Normal 9 2 6 2 3" xfId="12898"/>
    <cellStyle name="Normal 9 2 6 2 4" xfId="16208"/>
    <cellStyle name="Normal 9 2 6 2 5" xfId="8673"/>
    <cellStyle name="Normal 9 2 6 3" xfId="10479"/>
    <cellStyle name="Normal 9 2 6 4" xfId="11980"/>
    <cellStyle name="Normal 9 2 6 5" xfId="15290"/>
    <cellStyle name="Normal 9 2 6 6" xfId="7600"/>
    <cellStyle name="Normal 9 2 7" xfId="2975"/>
    <cellStyle name="Normal 9 2 7 2" xfId="4994"/>
    <cellStyle name="Normal 9 2 7 2 2" xfId="10482"/>
    <cellStyle name="Normal 9 2 7 2 3" xfId="12899"/>
    <cellStyle name="Normal 9 2 7 2 4" xfId="16209"/>
    <cellStyle name="Normal 9 2 7 2 5" xfId="8674"/>
    <cellStyle name="Normal 9 2 7 3" xfId="10481"/>
    <cellStyle name="Normal 9 2 7 4" xfId="11981"/>
    <cellStyle name="Normal 9 2 7 5" xfId="15291"/>
    <cellStyle name="Normal 9 2 7 6" xfId="7601"/>
    <cellStyle name="Normal 9 2 8" xfId="2976"/>
    <cellStyle name="Normal 9 2 8 2" xfId="4995"/>
    <cellStyle name="Normal 9 2 8 2 2" xfId="10484"/>
    <cellStyle name="Normal 9 2 8 2 3" xfId="12900"/>
    <cellStyle name="Normal 9 2 8 2 4" xfId="16210"/>
    <cellStyle name="Normal 9 2 8 2 5" xfId="8675"/>
    <cellStyle name="Normal 9 2 8 3" xfId="10483"/>
    <cellStyle name="Normal 9 2 8 4" xfId="11982"/>
    <cellStyle name="Normal 9 2 8 5" xfId="15292"/>
    <cellStyle name="Normal 9 2 8 6" xfId="7602"/>
    <cellStyle name="Normal 9 2 9" xfId="2977"/>
    <cellStyle name="Normal 9 2 9 2" xfId="4996"/>
    <cellStyle name="Normal 9 2 9 2 2" xfId="10486"/>
    <cellStyle name="Normal 9 2 9 2 3" xfId="12901"/>
    <cellStyle name="Normal 9 2 9 2 4" xfId="16211"/>
    <cellStyle name="Normal 9 2 9 2 5" xfId="8676"/>
    <cellStyle name="Normal 9 2 9 3" xfId="10485"/>
    <cellStyle name="Normal 9 2 9 4" xfId="11983"/>
    <cellStyle name="Normal 9 2 9 5" xfId="15293"/>
    <cellStyle name="Normal 9 2 9 6" xfId="7603"/>
    <cellStyle name="Normal 9 3" xfId="2978"/>
    <cellStyle name="Normal 9 3 10" xfId="2979"/>
    <cellStyle name="Normal 9 3 10 2" xfId="4998"/>
    <cellStyle name="Normal 9 3 10 2 2" xfId="10489"/>
    <cellStyle name="Normal 9 3 10 2 3" xfId="12903"/>
    <cellStyle name="Normal 9 3 10 2 4" xfId="16213"/>
    <cellStyle name="Normal 9 3 10 2 5" xfId="8678"/>
    <cellStyle name="Normal 9 3 10 3" xfId="10488"/>
    <cellStyle name="Normal 9 3 10 4" xfId="11985"/>
    <cellStyle name="Normal 9 3 10 5" xfId="15295"/>
    <cellStyle name="Normal 9 3 10 6" xfId="7605"/>
    <cellStyle name="Normal 9 3 11" xfId="4997"/>
    <cellStyle name="Normal 9 3 11 2" xfId="10490"/>
    <cellStyle name="Normal 9 3 11 3" xfId="12902"/>
    <cellStyle name="Normal 9 3 11 4" xfId="16212"/>
    <cellStyle name="Normal 9 3 11 5" xfId="8677"/>
    <cellStyle name="Normal 9 3 12" xfId="10487"/>
    <cellStyle name="Normal 9 3 13" xfId="11984"/>
    <cellStyle name="Normal 9 3 14" xfId="15294"/>
    <cellStyle name="Normal 9 3 15" xfId="7604"/>
    <cellStyle name="Normal 9 3 2" xfId="2980"/>
    <cellStyle name="Normal 9 3 2 2" xfId="4999"/>
    <cellStyle name="Normal 9 3 2 2 2" xfId="10492"/>
    <cellStyle name="Normal 9 3 2 2 3" xfId="12904"/>
    <cellStyle name="Normal 9 3 2 2 4" xfId="16214"/>
    <cellStyle name="Normal 9 3 2 2 5" xfId="8679"/>
    <cellStyle name="Normal 9 3 2 3" xfId="10491"/>
    <cellStyle name="Normal 9 3 2 4" xfId="11986"/>
    <cellStyle name="Normal 9 3 2 5" xfId="15296"/>
    <cellStyle name="Normal 9 3 2 6" xfId="7606"/>
    <cellStyle name="Normal 9 3 3" xfId="2981"/>
    <cellStyle name="Normal 9 3 3 2" xfId="5000"/>
    <cellStyle name="Normal 9 3 3 2 2" xfId="10494"/>
    <cellStyle name="Normal 9 3 3 2 3" xfId="12905"/>
    <cellStyle name="Normal 9 3 3 2 4" xfId="16215"/>
    <cellStyle name="Normal 9 3 3 2 5" xfId="8680"/>
    <cellStyle name="Normal 9 3 3 3" xfId="10493"/>
    <cellStyle name="Normal 9 3 3 4" xfId="11987"/>
    <cellStyle name="Normal 9 3 3 5" xfId="15297"/>
    <cellStyle name="Normal 9 3 3 6" xfId="7607"/>
    <cellStyle name="Normal 9 3 4" xfId="2982"/>
    <cellStyle name="Normal 9 3 4 2" xfId="5001"/>
    <cellStyle name="Normal 9 3 4 2 2" xfId="10496"/>
    <cellStyle name="Normal 9 3 4 2 3" xfId="12906"/>
    <cellStyle name="Normal 9 3 4 2 4" xfId="16216"/>
    <cellStyle name="Normal 9 3 4 2 5" xfId="8681"/>
    <cellStyle name="Normal 9 3 4 3" xfId="10495"/>
    <cellStyle name="Normal 9 3 4 4" xfId="11988"/>
    <cellStyle name="Normal 9 3 4 5" xfId="15298"/>
    <cellStyle name="Normal 9 3 4 6" xfId="7608"/>
    <cellStyle name="Normal 9 3 5" xfId="2983"/>
    <cellStyle name="Normal 9 3 5 2" xfId="5002"/>
    <cellStyle name="Normal 9 3 5 2 2" xfId="10498"/>
    <cellStyle name="Normal 9 3 5 2 3" xfId="12907"/>
    <cellStyle name="Normal 9 3 5 2 4" xfId="16217"/>
    <cellStyle name="Normal 9 3 5 2 5" xfId="8682"/>
    <cellStyle name="Normal 9 3 5 3" xfId="10497"/>
    <cellStyle name="Normal 9 3 5 4" xfId="11989"/>
    <cellStyle name="Normal 9 3 5 5" xfId="15299"/>
    <cellStyle name="Normal 9 3 5 6" xfId="7609"/>
    <cellStyle name="Normal 9 3 6" xfId="2984"/>
    <cellStyle name="Normal 9 3 6 2" xfId="5003"/>
    <cellStyle name="Normal 9 3 6 2 2" xfId="10500"/>
    <cellStyle name="Normal 9 3 6 2 3" xfId="12908"/>
    <cellStyle name="Normal 9 3 6 2 4" xfId="16218"/>
    <cellStyle name="Normal 9 3 6 2 5" xfId="8683"/>
    <cellStyle name="Normal 9 3 6 3" xfId="10499"/>
    <cellStyle name="Normal 9 3 6 4" xfId="11990"/>
    <cellStyle name="Normal 9 3 6 5" xfId="15300"/>
    <cellStyle name="Normal 9 3 6 6" xfId="7610"/>
    <cellStyle name="Normal 9 3 7" xfId="2985"/>
    <cellStyle name="Normal 9 3 7 2" xfId="5004"/>
    <cellStyle name="Normal 9 3 7 2 2" xfId="10502"/>
    <cellStyle name="Normal 9 3 7 2 3" xfId="12909"/>
    <cellStyle name="Normal 9 3 7 2 4" xfId="16219"/>
    <cellStyle name="Normal 9 3 7 2 5" xfId="8684"/>
    <cellStyle name="Normal 9 3 7 3" xfId="10501"/>
    <cellStyle name="Normal 9 3 7 4" xfId="11991"/>
    <cellStyle name="Normal 9 3 7 5" xfId="15301"/>
    <cellStyle name="Normal 9 3 7 6" xfId="7611"/>
    <cellStyle name="Normal 9 3 8" xfId="2986"/>
    <cellStyle name="Normal 9 3 8 2" xfId="5005"/>
    <cellStyle name="Normal 9 3 8 2 2" xfId="10504"/>
    <cellStyle name="Normal 9 3 8 2 3" xfId="12910"/>
    <cellStyle name="Normal 9 3 8 2 4" xfId="16220"/>
    <cellStyle name="Normal 9 3 8 2 5" xfId="8685"/>
    <cellStyle name="Normal 9 3 8 3" xfId="10503"/>
    <cellStyle name="Normal 9 3 8 4" xfId="11992"/>
    <cellStyle name="Normal 9 3 8 5" xfId="15302"/>
    <cellStyle name="Normal 9 3 8 6" xfId="7612"/>
    <cellStyle name="Normal 9 3 9" xfId="2987"/>
    <cellStyle name="Normal 9 3 9 2" xfId="5006"/>
    <cellStyle name="Normal 9 3 9 2 2" xfId="10506"/>
    <cellStyle name="Normal 9 3 9 2 3" xfId="12911"/>
    <cellStyle name="Normal 9 3 9 2 4" xfId="16221"/>
    <cellStyle name="Normal 9 3 9 2 5" xfId="8686"/>
    <cellStyle name="Normal 9 3 9 3" xfId="10505"/>
    <cellStyle name="Normal 9 3 9 4" xfId="11993"/>
    <cellStyle name="Normal 9 3 9 5" xfId="15303"/>
    <cellStyle name="Normal 9 3 9 6" xfId="7613"/>
    <cellStyle name="Normal 9 4" xfId="2988"/>
    <cellStyle name="Normal 9 4 10" xfId="2989"/>
    <cellStyle name="Normal 9 4 10 2" xfId="5008"/>
    <cellStyle name="Normal 9 4 10 2 2" xfId="10509"/>
    <cellStyle name="Normal 9 4 10 2 3" xfId="12913"/>
    <cellStyle name="Normal 9 4 10 2 4" xfId="16223"/>
    <cellStyle name="Normal 9 4 10 2 5" xfId="8688"/>
    <cellStyle name="Normal 9 4 10 3" xfId="10508"/>
    <cellStyle name="Normal 9 4 10 4" xfId="11995"/>
    <cellStyle name="Normal 9 4 10 5" xfId="15305"/>
    <cellStyle name="Normal 9 4 10 6" xfId="7615"/>
    <cellStyle name="Normal 9 4 11" xfId="5007"/>
    <cellStyle name="Normal 9 4 11 2" xfId="10510"/>
    <cellStyle name="Normal 9 4 11 3" xfId="12912"/>
    <cellStyle name="Normal 9 4 11 4" xfId="16222"/>
    <cellStyle name="Normal 9 4 11 5" xfId="8687"/>
    <cellStyle name="Normal 9 4 12" xfId="10507"/>
    <cellStyle name="Normal 9 4 13" xfId="11994"/>
    <cellStyle name="Normal 9 4 14" xfId="15304"/>
    <cellStyle name="Normal 9 4 15" xfId="7614"/>
    <cellStyle name="Normal 9 4 2" xfId="2990"/>
    <cellStyle name="Normal 9 4 2 2" xfId="5009"/>
    <cellStyle name="Normal 9 4 2 2 2" xfId="10512"/>
    <cellStyle name="Normal 9 4 2 2 3" xfId="12914"/>
    <cellStyle name="Normal 9 4 2 2 4" xfId="16224"/>
    <cellStyle name="Normal 9 4 2 2 5" xfId="8689"/>
    <cellStyle name="Normal 9 4 2 3" xfId="10511"/>
    <cellStyle name="Normal 9 4 2 4" xfId="11996"/>
    <cellStyle name="Normal 9 4 2 5" xfId="15306"/>
    <cellStyle name="Normal 9 4 2 6" xfId="7616"/>
    <cellStyle name="Normal 9 4 3" xfId="2991"/>
    <cellStyle name="Normal 9 4 3 2" xfId="5010"/>
    <cellStyle name="Normal 9 4 3 2 2" xfId="10514"/>
    <cellStyle name="Normal 9 4 3 2 3" xfId="12915"/>
    <cellStyle name="Normal 9 4 3 2 4" xfId="16225"/>
    <cellStyle name="Normal 9 4 3 2 5" xfId="8690"/>
    <cellStyle name="Normal 9 4 3 3" xfId="10513"/>
    <cellStyle name="Normal 9 4 3 4" xfId="11997"/>
    <cellStyle name="Normal 9 4 3 5" xfId="15307"/>
    <cellStyle name="Normal 9 4 3 6" xfId="7617"/>
    <cellStyle name="Normal 9 4 4" xfId="2992"/>
    <cellStyle name="Normal 9 4 4 2" xfId="5011"/>
    <cellStyle name="Normal 9 4 4 2 2" xfId="10516"/>
    <cellStyle name="Normal 9 4 4 2 3" xfId="12916"/>
    <cellStyle name="Normal 9 4 4 2 4" xfId="16226"/>
    <cellStyle name="Normal 9 4 4 2 5" xfId="8691"/>
    <cellStyle name="Normal 9 4 4 3" xfId="10515"/>
    <cellStyle name="Normal 9 4 4 4" xfId="11998"/>
    <cellStyle name="Normal 9 4 4 5" xfId="15308"/>
    <cellStyle name="Normal 9 4 4 6" xfId="7618"/>
    <cellStyle name="Normal 9 4 5" xfId="2993"/>
    <cellStyle name="Normal 9 4 5 2" xfId="5012"/>
    <cellStyle name="Normal 9 4 5 2 2" xfId="10518"/>
    <cellStyle name="Normal 9 4 5 2 3" xfId="12917"/>
    <cellStyle name="Normal 9 4 5 2 4" xfId="16227"/>
    <cellStyle name="Normal 9 4 5 2 5" xfId="8692"/>
    <cellStyle name="Normal 9 4 5 3" xfId="10517"/>
    <cellStyle name="Normal 9 4 5 4" xfId="11999"/>
    <cellStyle name="Normal 9 4 5 5" xfId="15309"/>
    <cellStyle name="Normal 9 4 5 6" xfId="7619"/>
    <cellStyle name="Normal 9 4 6" xfId="2994"/>
    <cellStyle name="Normal 9 4 6 2" xfId="5013"/>
    <cellStyle name="Normal 9 4 6 2 2" xfId="10520"/>
    <cellStyle name="Normal 9 4 6 2 3" xfId="12918"/>
    <cellStyle name="Normal 9 4 6 2 4" xfId="16228"/>
    <cellStyle name="Normal 9 4 6 2 5" xfId="8693"/>
    <cellStyle name="Normal 9 4 6 3" xfId="10519"/>
    <cellStyle name="Normal 9 4 6 4" xfId="12000"/>
    <cellStyle name="Normal 9 4 6 5" xfId="15310"/>
    <cellStyle name="Normal 9 4 6 6" xfId="7620"/>
    <cellStyle name="Normal 9 4 7" xfId="2995"/>
    <cellStyle name="Normal 9 4 7 2" xfId="5014"/>
    <cellStyle name="Normal 9 4 7 2 2" xfId="10522"/>
    <cellStyle name="Normal 9 4 7 2 3" xfId="12919"/>
    <cellStyle name="Normal 9 4 7 2 4" xfId="16229"/>
    <cellStyle name="Normal 9 4 7 2 5" xfId="8694"/>
    <cellStyle name="Normal 9 4 7 3" xfId="10521"/>
    <cellStyle name="Normal 9 4 7 4" xfId="12001"/>
    <cellStyle name="Normal 9 4 7 5" xfId="15311"/>
    <cellStyle name="Normal 9 4 7 6" xfId="7621"/>
    <cellStyle name="Normal 9 4 8" xfId="2996"/>
    <cellStyle name="Normal 9 4 8 2" xfId="5015"/>
    <cellStyle name="Normal 9 4 8 2 2" xfId="10524"/>
    <cellStyle name="Normal 9 4 8 2 3" xfId="12920"/>
    <cellStyle name="Normal 9 4 8 2 4" xfId="16230"/>
    <cellStyle name="Normal 9 4 8 2 5" xfId="8695"/>
    <cellStyle name="Normal 9 4 8 3" xfId="10523"/>
    <cellStyle name="Normal 9 4 8 4" xfId="12002"/>
    <cellStyle name="Normal 9 4 8 5" xfId="15312"/>
    <cellStyle name="Normal 9 4 8 6" xfId="7622"/>
    <cellStyle name="Normal 9 4 9" xfId="2997"/>
    <cellStyle name="Normal 9 4 9 2" xfId="5016"/>
    <cellStyle name="Normal 9 4 9 2 2" xfId="10526"/>
    <cellStyle name="Normal 9 4 9 2 3" xfId="12921"/>
    <cellStyle name="Normal 9 4 9 2 4" xfId="16231"/>
    <cellStyle name="Normal 9 4 9 2 5" xfId="8696"/>
    <cellStyle name="Normal 9 4 9 3" xfId="10525"/>
    <cellStyle name="Normal 9 4 9 4" xfId="12003"/>
    <cellStyle name="Normal 9 4 9 5" xfId="15313"/>
    <cellStyle name="Normal 9 4 9 6" xfId="7623"/>
    <cellStyle name="Normal 9 5" xfId="2998"/>
    <cellStyle name="Normal 9 5 10" xfId="2999"/>
    <cellStyle name="Normal 9 5 10 2" xfId="5018"/>
    <cellStyle name="Normal 9 5 10 2 2" xfId="10529"/>
    <cellStyle name="Normal 9 5 10 2 3" xfId="12923"/>
    <cellStyle name="Normal 9 5 10 2 4" xfId="16233"/>
    <cellStyle name="Normal 9 5 10 2 5" xfId="8698"/>
    <cellStyle name="Normal 9 5 10 3" xfId="10528"/>
    <cellStyle name="Normal 9 5 10 4" xfId="12005"/>
    <cellStyle name="Normal 9 5 10 5" xfId="15315"/>
    <cellStyle name="Normal 9 5 10 6" xfId="7625"/>
    <cellStyle name="Normal 9 5 11" xfId="5017"/>
    <cellStyle name="Normal 9 5 11 2" xfId="10530"/>
    <cellStyle name="Normal 9 5 11 3" xfId="12922"/>
    <cellStyle name="Normal 9 5 11 4" xfId="16232"/>
    <cellStyle name="Normal 9 5 11 5" xfId="8697"/>
    <cellStyle name="Normal 9 5 12" xfId="10527"/>
    <cellStyle name="Normal 9 5 13" xfId="12004"/>
    <cellStyle name="Normal 9 5 14" xfId="15314"/>
    <cellStyle name="Normal 9 5 15" xfId="7624"/>
    <cellStyle name="Normal 9 5 2" xfId="3000"/>
    <cellStyle name="Normal 9 5 2 2" xfId="5019"/>
    <cellStyle name="Normal 9 5 2 2 2" xfId="10532"/>
    <cellStyle name="Normal 9 5 2 2 3" xfId="12924"/>
    <cellStyle name="Normal 9 5 2 2 4" xfId="16234"/>
    <cellStyle name="Normal 9 5 2 2 5" xfId="8699"/>
    <cellStyle name="Normal 9 5 2 3" xfId="10531"/>
    <cellStyle name="Normal 9 5 2 4" xfId="12006"/>
    <cellStyle name="Normal 9 5 2 5" xfId="15316"/>
    <cellStyle name="Normal 9 5 2 6" xfId="7626"/>
    <cellStyle name="Normal 9 5 3" xfId="3001"/>
    <cellStyle name="Normal 9 5 3 2" xfId="5020"/>
    <cellStyle name="Normal 9 5 3 2 2" xfId="10534"/>
    <cellStyle name="Normal 9 5 3 2 3" xfId="12925"/>
    <cellStyle name="Normal 9 5 3 2 4" xfId="16235"/>
    <cellStyle name="Normal 9 5 3 2 5" xfId="8700"/>
    <cellStyle name="Normal 9 5 3 3" xfId="10533"/>
    <cellStyle name="Normal 9 5 3 4" xfId="12007"/>
    <cellStyle name="Normal 9 5 3 5" xfId="15317"/>
    <cellStyle name="Normal 9 5 3 6" xfId="7627"/>
    <cellStyle name="Normal 9 5 4" xfId="3002"/>
    <cellStyle name="Normal 9 5 4 2" xfId="5021"/>
    <cellStyle name="Normal 9 5 4 2 2" xfId="10536"/>
    <cellStyle name="Normal 9 5 4 2 3" xfId="12926"/>
    <cellStyle name="Normal 9 5 4 2 4" xfId="16236"/>
    <cellStyle name="Normal 9 5 4 2 5" xfId="8701"/>
    <cellStyle name="Normal 9 5 4 3" xfId="10535"/>
    <cellStyle name="Normal 9 5 4 4" xfId="12008"/>
    <cellStyle name="Normal 9 5 4 5" xfId="15318"/>
    <cellStyle name="Normal 9 5 4 6" xfId="7628"/>
    <cellStyle name="Normal 9 5 5" xfId="3003"/>
    <cellStyle name="Normal 9 5 5 2" xfId="5022"/>
    <cellStyle name="Normal 9 5 5 2 2" xfId="10538"/>
    <cellStyle name="Normal 9 5 5 2 3" xfId="12927"/>
    <cellStyle name="Normal 9 5 5 2 4" xfId="16237"/>
    <cellStyle name="Normal 9 5 5 2 5" xfId="8702"/>
    <cellStyle name="Normal 9 5 5 3" xfId="10537"/>
    <cellStyle name="Normal 9 5 5 4" xfId="12009"/>
    <cellStyle name="Normal 9 5 5 5" xfId="15319"/>
    <cellStyle name="Normal 9 5 5 6" xfId="7629"/>
    <cellStyle name="Normal 9 5 6" xfId="3004"/>
    <cellStyle name="Normal 9 5 6 2" xfId="5023"/>
    <cellStyle name="Normal 9 5 6 2 2" xfId="10540"/>
    <cellStyle name="Normal 9 5 6 2 3" xfId="12928"/>
    <cellStyle name="Normal 9 5 6 2 4" xfId="16238"/>
    <cellStyle name="Normal 9 5 6 2 5" xfId="8703"/>
    <cellStyle name="Normal 9 5 6 3" xfId="10539"/>
    <cellStyle name="Normal 9 5 6 4" xfId="12010"/>
    <cellStyle name="Normal 9 5 6 5" xfId="15320"/>
    <cellStyle name="Normal 9 5 6 6" xfId="7630"/>
    <cellStyle name="Normal 9 5 7" xfId="3005"/>
    <cellStyle name="Normal 9 5 7 2" xfId="5024"/>
    <cellStyle name="Normal 9 5 7 2 2" xfId="10542"/>
    <cellStyle name="Normal 9 5 7 2 3" xfId="12929"/>
    <cellStyle name="Normal 9 5 7 2 4" xfId="16239"/>
    <cellStyle name="Normal 9 5 7 2 5" xfId="8704"/>
    <cellStyle name="Normal 9 5 7 3" xfId="10541"/>
    <cellStyle name="Normal 9 5 7 4" xfId="12011"/>
    <cellStyle name="Normal 9 5 7 5" xfId="15321"/>
    <cellStyle name="Normal 9 5 7 6" xfId="7631"/>
    <cellStyle name="Normal 9 5 8" xfId="3006"/>
    <cellStyle name="Normal 9 5 8 2" xfId="5025"/>
    <cellStyle name="Normal 9 5 8 2 2" xfId="10544"/>
    <cellStyle name="Normal 9 5 8 2 3" xfId="12930"/>
    <cellStyle name="Normal 9 5 8 2 4" xfId="16240"/>
    <cellStyle name="Normal 9 5 8 2 5" xfId="8705"/>
    <cellStyle name="Normal 9 5 8 3" xfId="10543"/>
    <cellStyle name="Normal 9 5 8 4" xfId="12012"/>
    <cellStyle name="Normal 9 5 8 5" xfId="15322"/>
    <cellStyle name="Normal 9 5 8 6" xfId="7632"/>
    <cellStyle name="Normal 9 5 9" xfId="3007"/>
    <cellStyle name="Normal 9 5 9 2" xfId="5026"/>
    <cellStyle name="Normal 9 5 9 2 2" xfId="10546"/>
    <cellStyle name="Normal 9 5 9 2 3" xfId="12931"/>
    <cellStyle name="Normal 9 5 9 2 4" xfId="16241"/>
    <cellStyle name="Normal 9 5 9 2 5" xfId="8706"/>
    <cellStyle name="Normal 9 5 9 3" xfId="10545"/>
    <cellStyle name="Normal 9 5 9 4" xfId="12013"/>
    <cellStyle name="Normal 9 5 9 5" xfId="15323"/>
    <cellStyle name="Normal 9 5 9 6" xfId="7633"/>
    <cellStyle name="Normal 9 6" xfId="3008"/>
    <cellStyle name="Normal 9 6 10" xfId="5027"/>
    <cellStyle name="Normal 9 6 10 2" xfId="10548"/>
    <cellStyle name="Normal 9 6 10 3" xfId="12932"/>
    <cellStyle name="Normal 9 6 10 4" xfId="16242"/>
    <cellStyle name="Normal 9 6 10 5" xfId="8707"/>
    <cellStyle name="Normal 9 6 11" xfId="10547"/>
    <cellStyle name="Normal 9 6 12" xfId="12014"/>
    <cellStyle name="Normal 9 6 13" xfId="15324"/>
    <cellStyle name="Normal 9 6 14" xfId="7634"/>
    <cellStyle name="Normal 9 6 2" xfId="3009"/>
    <cellStyle name="Normal 9 6 2 2" xfId="5028"/>
    <cellStyle name="Normal 9 6 2 2 2" xfId="10550"/>
    <cellStyle name="Normal 9 6 2 2 3" xfId="12933"/>
    <cellStyle name="Normal 9 6 2 2 4" xfId="16243"/>
    <cellStyle name="Normal 9 6 2 2 5" xfId="8708"/>
    <cellStyle name="Normal 9 6 2 3" xfId="10549"/>
    <cellStyle name="Normal 9 6 2 4" xfId="12015"/>
    <cellStyle name="Normal 9 6 2 5" xfId="15325"/>
    <cellStyle name="Normal 9 6 2 6" xfId="7635"/>
    <cellStyle name="Normal 9 6 3" xfId="3010"/>
    <cellStyle name="Normal 9 6 3 2" xfId="5029"/>
    <cellStyle name="Normal 9 6 3 2 2" xfId="10552"/>
    <cellStyle name="Normal 9 6 3 2 3" xfId="12934"/>
    <cellStyle name="Normal 9 6 3 2 4" xfId="16244"/>
    <cellStyle name="Normal 9 6 3 2 5" xfId="8709"/>
    <cellStyle name="Normal 9 6 3 3" xfId="10551"/>
    <cellStyle name="Normal 9 6 3 4" xfId="12016"/>
    <cellStyle name="Normal 9 6 3 5" xfId="15326"/>
    <cellStyle name="Normal 9 6 3 6" xfId="7636"/>
    <cellStyle name="Normal 9 6 4" xfId="3011"/>
    <cellStyle name="Normal 9 6 4 2" xfId="5030"/>
    <cellStyle name="Normal 9 6 4 2 2" xfId="10554"/>
    <cellStyle name="Normal 9 6 4 2 3" xfId="12935"/>
    <cellStyle name="Normal 9 6 4 2 4" xfId="16245"/>
    <cellStyle name="Normal 9 6 4 2 5" xfId="8710"/>
    <cellStyle name="Normal 9 6 4 3" xfId="10553"/>
    <cellStyle name="Normal 9 6 4 4" xfId="12017"/>
    <cellStyle name="Normal 9 6 4 5" xfId="15327"/>
    <cellStyle name="Normal 9 6 4 6" xfId="7637"/>
    <cellStyle name="Normal 9 6 5" xfId="3012"/>
    <cellStyle name="Normal 9 6 5 2" xfId="5031"/>
    <cellStyle name="Normal 9 6 5 2 2" xfId="10556"/>
    <cellStyle name="Normal 9 6 5 2 3" xfId="12936"/>
    <cellStyle name="Normal 9 6 5 2 4" xfId="16246"/>
    <cellStyle name="Normal 9 6 5 2 5" xfId="8711"/>
    <cellStyle name="Normal 9 6 5 3" xfId="10555"/>
    <cellStyle name="Normal 9 6 5 4" xfId="12018"/>
    <cellStyle name="Normal 9 6 5 5" xfId="15328"/>
    <cellStyle name="Normal 9 6 5 6" xfId="7638"/>
    <cellStyle name="Normal 9 6 6" xfId="3013"/>
    <cellStyle name="Normal 9 6 6 2" xfId="5032"/>
    <cellStyle name="Normal 9 6 6 2 2" xfId="10558"/>
    <cellStyle name="Normal 9 6 6 2 3" xfId="12937"/>
    <cellStyle name="Normal 9 6 6 2 4" xfId="16247"/>
    <cellStyle name="Normal 9 6 6 2 5" xfId="8712"/>
    <cellStyle name="Normal 9 6 6 3" xfId="10557"/>
    <cellStyle name="Normal 9 6 6 4" xfId="12019"/>
    <cellStyle name="Normal 9 6 6 5" xfId="15329"/>
    <cellStyle name="Normal 9 6 6 6" xfId="7639"/>
    <cellStyle name="Normal 9 6 7" xfId="3014"/>
    <cellStyle name="Normal 9 6 7 2" xfId="5033"/>
    <cellStyle name="Normal 9 6 7 2 2" xfId="10560"/>
    <cellStyle name="Normal 9 6 7 2 3" xfId="12938"/>
    <cellStyle name="Normal 9 6 7 2 4" xfId="16248"/>
    <cellStyle name="Normal 9 6 7 2 5" xfId="8713"/>
    <cellStyle name="Normal 9 6 7 3" xfId="10559"/>
    <cellStyle name="Normal 9 6 7 4" xfId="12020"/>
    <cellStyle name="Normal 9 6 7 5" xfId="15330"/>
    <cellStyle name="Normal 9 6 7 6" xfId="7640"/>
    <cellStyle name="Normal 9 6 8" xfId="3015"/>
    <cellStyle name="Normal 9 6 8 2" xfId="5034"/>
    <cellStyle name="Normal 9 6 8 2 2" xfId="10562"/>
    <cellStyle name="Normal 9 6 8 2 3" xfId="12939"/>
    <cellStyle name="Normal 9 6 8 2 4" xfId="16249"/>
    <cellStyle name="Normal 9 6 8 2 5" xfId="8714"/>
    <cellStyle name="Normal 9 6 8 3" xfId="10561"/>
    <cellStyle name="Normal 9 6 8 4" xfId="12021"/>
    <cellStyle name="Normal 9 6 8 5" xfId="15331"/>
    <cellStyle name="Normal 9 6 8 6" xfId="7641"/>
    <cellStyle name="Normal 9 6 9" xfId="3016"/>
    <cellStyle name="Normal 9 6 9 2" xfId="5035"/>
    <cellStyle name="Normal 9 6 9 2 2" xfId="10564"/>
    <cellStyle name="Normal 9 6 9 2 3" xfId="12940"/>
    <cellStyle name="Normal 9 6 9 2 4" xfId="16250"/>
    <cellStyle name="Normal 9 6 9 2 5" xfId="8715"/>
    <cellStyle name="Normal 9 6 9 3" xfId="10563"/>
    <cellStyle name="Normal 9 6 9 4" xfId="12022"/>
    <cellStyle name="Normal 9 6 9 5" xfId="15332"/>
    <cellStyle name="Normal 9 6 9 6" xfId="7642"/>
    <cellStyle name="Normal 9 7" xfId="3017"/>
    <cellStyle name="Normal 9 7 10" xfId="5036"/>
    <cellStyle name="Normal 9 7 10 2" xfId="10566"/>
    <cellStyle name="Normal 9 7 10 3" xfId="12941"/>
    <cellStyle name="Normal 9 7 10 4" xfId="16251"/>
    <cellStyle name="Normal 9 7 10 5" xfId="8716"/>
    <cellStyle name="Normal 9 7 11" xfId="10565"/>
    <cellStyle name="Normal 9 7 12" xfId="12023"/>
    <cellStyle name="Normal 9 7 13" xfId="15333"/>
    <cellStyle name="Normal 9 7 14" xfId="7643"/>
    <cellStyle name="Normal 9 7 2" xfId="3018"/>
    <cellStyle name="Normal 9 7 2 2" xfId="5037"/>
    <cellStyle name="Normal 9 7 2 2 2" xfId="10568"/>
    <cellStyle name="Normal 9 7 2 2 3" xfId="12942"/>
    <cellStyle name="Normal 9 7 2 2 4" xfId="16252"/>
    <cellStyle name="Normal 9 7 2 2 5" xfId="8717"/>
    <cellStyle name="Normal 9 7 2 3" xfId="10567"/>
    <cellStyle name="Normal 9 7 2 4" xfId="12024"/>
    <cellStyle name="Normal 9 7 2 5" xfId="15334"/>
    <cellStyle name="Normal 9 7 2 6" xfId="7644"/>
    <cellStyle name="Normal 9 7 3" xfId="3019"/>
    <cellStyle name="Normal 9 7 3 2" xfId="5038"/>
    <cellStyle name="Normal 9 7 3 2 2" xfId="10570"/>
    <cellStyle name="Normal 9 7 3 2 3" xfId="12943"/>
    <cellStyle name="Normal 9 7 3 2 4" xfId="16253"/>
    <cellStyle name="Normal 9 7 3 2 5" xfId="8718"/>
    <cellStyle name="Normal 9 7 3 3" xfId="10569"/>
    <cellStyle name="Normal 9 7 3 4" xfId="12025"/>
    <cellStyle name="Normal 9 7 3 5" xfId="15335"/>
    <cellStyle name="Normal 9 7 3 6" xfId="7645"/>
    <cellStyle name="Normal 9 7 4" xfId="3020"/>
    <cellStyle name="Normal 9 7 4 2" xfId="5039"/>
    <cellStyle name="Normal 9 7 4 2 2" xfId="10572"/>
    <cellStyle name="Normal 9 7 4 2 3" xfId="12944"/>
    <cellStyle name="Normal 9 7 4 2 4" xfId="16254"/>
    <cellStyle name="Normal 9 7 4 2 5" xfId="8719"/>
    <cellStyle name="Normal 9 7 4 3" xfId="10571"/>
    <cellStyle name="Normal 9 7 4 4" xfId="12026"/>
    <cellStyle name="Normal 9 7 4 5" xfId="15336"/>
    <cellStyle name="Normal 9 7 4 6" xfId="7646"/>
    <cellStyle name="Normal 9 7 5" xfId="3021"/>
    <cellStyle name="Normal 9 7 5 2" xfId="5040"/>
    <cellStyle name="Normal 9 7 5 2 2" xfId="10574"/>
    <cellStyle name="Normal 9 7 5 2 3" xfId="12945"/>
    <cellStyle name="Normal 9 7 5 2 4" xfId="16255"/>
    <cellStyle name="Normal 9 7 5 2 5" xfId="8720"/>
    <cellStyle name="Normal 9 7 5 3" xfId="10573"/>
    <cellStyle name="Normal 9 7 5 4" xfId="12027"/>
    <cellStyle name="Normal 9 7 5 5" xfId="15337"/>
    <cellStyle name="Normal 9 7 5 6" xfId="7647"/>
    <cellStyle name="Normal 9 7 6" xfId="3022"/>
    <cellStyle name="Normal 9 7 6 2" xfId="5041"/>
    <cellStyle name="Normal 9 7 6 2 2" xfId="10576"/>
    <cellStyle name="Normal 9 7 6 2 3" xfId="12946"/>
    <cellStyle name="Normal 9 7 6 2 4" xfId="16256"/>
    <cellStyle name="Normal 9 7 6 2 5" xfId="8721"/>
    <cellStyle name="Normal 9 7 6 3" xfId="10575"/>
    <cellStyle name="Normal 9 7 6 4" xfId="12028"/>
    <cellStyle name="Normal 9 7 6 5" xfId="15338"/>
    <cellStyle name="Normal 9 7 6 6" xfId="7648"/>
    <cellStyle name="Normal 9 7 7" xfId="3023"/>
    <cellStyle name="Normal 9 7 7 2" xfId="5042"/>
    <cellStyle name="Normal 9 7 7 2 2" xfId="10578"/>
    <cellStyle name="Normal 9 7 7 2 3" xfId="12947"/>
    <cellStyle name="Normal 9 7 7 2 4" xfId="16257"/>
    <cellStyle name="Normal 9 7 7 2 5" xfId="8722"/>
    <cellStyle name="Normal 9 7 7 3" xfId="10577"/>
    <cellStyle name="Normal 9 7 7 4" xfId="12029"/>
    <cellStyle name="Normal 9 7 7 5" xfId="15339"/>
    <cellStyle name="Normal 9 7 7 6" xfId="7649"/>
    <cellStyle name="Normal 9 7 8" xfId="3024"/>
    <cellStyle name="Normal 9 7 8 2" xfId="5043"/>
    <cellStyle name="Normal 9 7 8 2 2" xfId="10580"/>
    <cellStyle name="Normal 9 7 8 2 3" xfId="12948"/>
    <cellStyle name="Normal 9 7 8 2 4" xfId="16258"/>
    <cellStyle name="Normal 9 7 8 2 5" xfId="8723"/>
    <cellStyle name="Normal 9 7 8 3" xfId="10579"/>
    <cellStyle name="Normal 9 7 8 4" xfId="12030"/>
    <cellStyle name="Normal 9 7 8 5" xfId="15340"/>
    <cellStyle name="Normal 9 7 8 6" xfId="7650"/>
    <cellStyle name="Normal 9 7 9" xfId="3025"/>
    <cellStyle name="Normal 9 7 9 2" xfId="5044"/>
    <cellStyle name="Normal 9 7 9 2 2" xfId="10582"/>
    <cellStyle name="Normal 9 7 9 2 3" xfId="12949"/>
    <cellStyle name="Normal 9 7 9 2 4" xfId="16259"/>
    <cellStyle name="Normal 9 7 9 2 5" xfId="8724"/>
    <cellStyle name="Normal 9 7 9 3" xfId="10581"/>
    <cellStyle name="Normal 9 7 9 4" xfId="12031"/>
    <cellStyle name="Normal 9 7 9 5" xfId="15341"/>
    <cellStyle name="Normal 9 7 9 6" xfId="7651"/>
    <cellStyle name="Normal 9 8" xfId="3026"/>
    <cellStyle name="Normal 9 8 2" xfId="5045"/>
    <cellStyle name="Normal 9 8 2 2" xfId="10584"/>
    <cellStyle name="Normal 9 8 2 3" xfId="12950"/>
    <cellStyle name="Normal 9 8 2 4" xfId="16260"/>
    <cellStyle name="Normal 9 8 2 5" xfId="8725"/>
    <cellStyle name="Normal 9 8 3" xfId="10583"/>
    <cellStyle name="Normal 9 8 4" xfId="12032"/>
    <cellStyle name="Normal 9 8 5" xfId="15342"/>
    <cellStyle name="Normal 9 8 6" xfId="7652"/>
    <cellStyle name="Normal 9 9" xfId="3027"/>
    <cellStyle name="Normal 9 9 2" xfId="5046"/>
    <cellStyle name="Normal 9 9 2 2" xfId="10586"/>
    <cellStyle name="Normal 9 9 2 3" xfId="12951"/>
    <cellStyle name="Normal 9 9 2 4" xfId="16261"/>
    <cellStyle name="Normal 9 9 2 5" xfId="8726"/>
    <cellStyle name="Normal 9 9 3" xfId="10585"/>
    <cellStyle name="Normal 9 9 4" xfId="12033"/>
    <cellStyle name="Normal 9 9 5" xfId="15343"/>
    <cellStyle name="Normal 9 9 6" xfId="7653"/>
    <cellStyle name="Note 2" xfId="3028"/>
    <cellStyle name="Note 2 2" xfId="10587"/>
    <cellStyle name="Note 2 3" xfId="7654"/>
    <cellStyle name="Nøytral 10" xfId="3029"/>
    <cellStyle name="Nøytral 10 2" xfId="3851"/>
    <cellStyle name="Nøytral 10 2 2" xfId="10589"/>
    <cellStyle name="Nøytral 10 3" xfId="10588"/>
    <cellStyle name="Nøytral 11" xfId="3030"/>
    <cellStyle name="Nøytral 11 2" xfId="3852"/>
    <cellStyle name="Nøytral 11 2 2" xfId="10591"/>
    <cellStyle name="Nøytral 11 3" xfId="10590"/>
    <cellStyle name="Nøytral 12" xfId="3031"/>
    <cellStyle name="Nøytral 12 2" xfId="3853"/>
    <cellStyle name="Nøytral 12 2 2" xfId="10593"/>
    <cellStyle name="Nøytral 12 3" xfId="10592"/>
    <cellStyle name="Nøytral 13" xfId="3032"/>
    <cellStyle name="Nøytral 13 2" xfId="3854"/>
    <cellStyle name="Nøytral 13 2 2" xfId="10595"/>
    <cellStyle name="Nøytral 13 3" xfId="10594"/>
    <cellStyle name="Nøytral 14" xfId="3033"/>
    <cellStyle name="Nøytral 14 2" xfId="3855"/>
    <cellStyle name="Nøytral 14 2 2" xfId="10597"/>
    <cellStyle name="Nøytral 14 3" xfId="10596"/>
    <cellStyle name="Nøytral 15" xfId="3034"/>
    <cellStyle name="Nøytral 15 2" xfId="3856"/>
    <cellStyle name="Nøytral 15 2 2" xfId="10599"/>
    <cellStyle name="Nøytral 15 3" xfId="10598"/>
    <cellStyle name="Nøytral 16" xfId="3035"/>
    <cellStyle name="Nøytral 16 2" xfId="3857"/>
    <cellStyle name="Nøytral 16 2 2" xfId="10601"/>
    <cellStyle name="Nøytral 16 3" xfId="10600"/>
    <cellStyle name="Nøytral 2" xfId="3036"/>
    <cellStyle name="Nøytral 2 2" xfId="3858"/>
    <cellStyle name="Nøytral 2 2 2" xfId="10603"/>
    <cellStyle name="Nøytral 2 3" xfId="10602"/>
    <cellStyle name="Nøytral 3" xfId="3037"/>
    <cellStyle name="Nøytral 3 2" xfId="3859"/>
    <cellStyle name="Nøytral 3 2 2" xfId="10605"/>
    <cellStyle name="Nøytral 3 3" xfId="10604"/>
    <cellStyle name="Nøytral 4" xfId="3038"/>
    <cellStyle name="Nøytral 4 2" xfId="3860"/>
    <cellStyle name="Nøytral 4 2 2" xfId="10607"/>
    <cellStyle name="Nøytral 4 3" xfId="10606"/>
    <cellStyle name="Nøytral 5" xfId="3039"/>
    <cellStyle name="Nøytral 5 2" xfId="3861"/>
    <cellStyle name="Nøytral 5 2 2" xfId="10609"/>
    <cellStyle name="Nøytral 5 3" xfId="10608"/>
    <cellStyle name="Nøytral 6" xfId="3040"/>
    <cellStyle name="Nøytral 6 2" xfId="3862"/>
    <cellStyle name="Nøytral 6 2 2" xfId="10611"/>
    <cellStyle name="Nøytral 6 3" xfId="10610"/>
    <cellStyle name="Nøytral 7" xfId="3041"/>
    <cellStyle name="Nøytral 7 2" xfId="3863"/>
    <cellStyle name="Nøytral 7 2 2" xfId="10613"/>
    <cellStyle name="Nøytral 7 3" xfId="10612"/>
    <cellStyle name="Nøytral 8" xfId="3042"/>
    <cellStyle name="Nøytral 8 2" xfId="3864"/>
    <cellStyle name="Nøytral 8 2 2" xfId="10615"/>
    <cellStyle name="Nøytral 8 3" xfId="10614"/>
    <cellStyle name="Nøytral 9" xfId="3043"/>
    <cellStyle name="Nøytral 9 2" xfId="3865"/>
    <cellStyle name="Nøytral 9 2 2" xfId="10617"/>
    <cellStyle name="Nøytral 9 3" xfId="10616"/>
    <cellStyle name="Output 2" xfId="3044"/>
    <cellStyle name="Output 2 2" xfId="3866"/>
    <cellStyle name="Output 2 2 2" xfId="10619"/>
    <cellStyle name="Output 2 3" xfId="10618"/>
    <cellStyle name="Overskrift 1 10" xfId="3045"/>
    <cellStyle name="Overskrift 1 10 2" xfId="3867"/>
    <cellStyle name="Overskrift 1 10 2 2" xfId="10621"/>
    <cellStyle name="Overskrift 1 10 3" xfId="10620"/>
    <cellStyle name="Overskrift 1 11" xfId="3046"/>
    <cellStyle name="Overskrift 1 11 2" xfId="3868"/>
    <cellStyle name="Overskrift 1 11 2 2" xfId="10623"/>
    <cellStyle name="Overskrift 1 11 3" xfId="10622"/>
    <cellStyle name="Overskrift 1 12" xfId="3047"/>
    <cellStyle name="Overskrift 1 12 2" xfId="3869"/>
    <cellStyle name="Overskrift 1 12 2 2" xfId="10625"/>
    <cellStyle name="Overskrift 1 12 3" xfId="10624"/>
    <cellStyle name="Overskrift 1 13" xfId="3048"/>
    <cellStyle name="Overskrift 1 13 2" xfId="3870"/>
    <cellStyle name="Overskrift 1 13 2 2" xfId="10627"/>
    <cellStyle name="Overskrift 1 13 3" xfId="10626"/>
    <cellStyle name="Overskrift 1 14" xfId="3049"/>
    <cellStyle name="Overskrift 1 14 2" xfId="3871"/>
    <cellStyle name="Overskrift 1 14 2 2" xfId="10629"/>
    <cellStyle name="Overskrift 1 14 3" xfId="10628"/>
    <cellStyle name="Overskrift 1 15" xfId="3050"/>
    <cellStyle name="Overskrift 1 15 2" xfId="3872"/>
    <cellStyle name="Overskrift 1 15 2 2" xfId="10631"/>
    <cellStyle name="Overskrift 1 15 3" xfId="10630"/>
    <cellStyle name="Overskrift 1 16" xfId="3051"/>
    <cellStyle name="Overskrift 1 16 2" xfId="3873"/>
    <cellStyle name="Overskrift 1 16 2 2" xfId="10633"/>
    <cellStyle name="Overskrift 1 16 3" xfId="10632"/>
    <cellStyle name="Overskrift 1 2" xfId="3052"/>
    <cellStyle name="Overskrift 1 2 2" xfId="3874"/>
    <cellStyle name="Overskrift 1 2 2 2" xfId="10635"/>
    <cellStyle name="Overskrift 1 2 3" xfId="10634"/>
    <cellStyle name="Overskrift 1 3" xfId="3053"/>
    <cellStyle name="Overskrift 1 3 2" xfId="3875"/>
    <cellStyle name="Overskrift 1 3 2 2" xfId="10637"/>
    <cellStyle name="Overskrift 1 3 3" xfId="10636"/>
    <cellStyle name="Overskrift 1 4" xfId="3054"/>
    <cellStyle name="Overskrift 1 4 2" xfId="3876"/>
    <cellStyle name="Overskrift 1 4 2 2" xfId="10639"/>
    <cellStyle name="Overskrift 1 4 3" xfId="10638"/>
    <cellStyle name="Overskrift 1 5" xfId="3055"/>
    <cellStyle name="Overskrift 1 5 2" xfId="3877"/>
    <cellStyle name="Overskrift 1 5 2 2" xfId="10641"/>
    <cellStyle name="Overskrift 1 5 3" xfId="10640"/>
    <cellStyle name="Overskrift 1 6" xfId="3056"/>
    <cellStyle name="Overskrift 1 6 2" xfId="3878"/>
    <cellStyle name="Overskrift 1 6 2 2" xfId="10643"/>
    <cellStyle name="Overskrift 1 6 3" xfId="10642"/>
    <cellStyle name="Overskrift 1 7" xfId="3057"/>
    <cellStyle name="Overskrift 1 7 2" xfId="3879"/>
    <cellStyle name="Overskrift 1 7 2 2" xfId="10645"/>
    <cellStyle name="Overskrift 1 7 3" xfId="10644"/>
    <cellStyle name="Overskrift 1 8" xfId="3058"/>
    <cellStyle name="Overskrift 1 8 2" xfId="3880"/>
    <cellStyle name="Overskrift 1 8 2 2" xfId="10647"/>
    <cellStyle name="Overskrift 1 8 3" xfId="10646"/>
    <cellStyle name="Overskrift 1 9" xfId="3059"/>
    <cellStyle name="Overskrift 1 9 2" xfId="3881"/>
    <cellStyle name="Overskrift 1 9 2 2" xfId="10649"/>
    <cellStyle name="Overskrift 1 9 3" xfId="10648"/>
    <cellStyle name="Overskrift 2 10" xfId="3060"/>
    <cellStyle name="Overskrift 2 10 2" xfId="3882"/>
    <cellStyle name="Overskrift 2 10 2 2" xfId="10651"/>
    <cellStyle name="Overskrift 2 10 3" xfId="10650"/>
    <cellStyle name="Overskrift 2 11" xfId="3061"/>
    <cellStyle name="Overskrift 2 11 2" xfId="3883"/>
    <cellStyle name="Overskrift 2 11 2 2" xfId="10653"/>
    <cellStyle name="Overskrift 2 11 3" xfId="10652"/>
    <cellStyle name="Overskrift 2 12" xfId="3062"/>
    <cellStyle name="Overskrift 2 12 2" xfId="3884"/>
    <cellStyle name="Overskrift 2 12 2 2" xfId="10655"/>
    <cellStyle name="Overskrift 2 12 3" xfId="10654"/>
    <cellStyle name="Overskrift 2 13" xfId="3063"/>
    <cellStyle name="Overskrift 2 13 2" xfId="3885"/>
    <cellStyle name="Overskrift 2 13 2 2" xfId="10657"/>
    <cellStyle name="Overskrift 2 13 3" xfId="10656"/>
    <cellStyle name="Overskrift 2 14" xfId="3064"/>
    <cellStyle name="Overskrift 2 14 2" xfId="3886"/>
    <cellStyle name="Overskrift 2 14 2 2" xfId="10659"/>
    <cellStyle name="Overskrift 2 14 3" xfId="10658"/>
    <cellStyle name="Overskrift 2 15" xfId="3065"/>
    <cellStyle name="Overskrift 2 15 2" xfId="3887"/>
    <cellStyle name="Overskrift 2 15 2 2" xfId="10661"/>
    <cellStyle name="Overskrift 2 15 3" xfId="10660"/>
    <cellStyle name="Overskrift 2 16" xfId="3066"/>
    <cellStyle name="Overskrift 2 16 2" xfId="3888"/>
    <cellStyle name="Overskrift 2 16 2 2" xfId="10663"/>
    <cellStyle name="Overskrift 2 16 3" xfId="10662"/>
    <cellStyle name="Overskrift 2 2" xfId="3067"/>
    <cellStyle name="Overskrift 2 2 2" xfId="3889"/>
    <cellStyle name="Overskrift 2 2 2 2" xfId="10665"/>
    <cellStyle name="Overskrift 2 2 3" xfId="10664"/>
    <cellStyle name="Overskrift 2 3" xfId="3068"/>
    <cellStyle name="Overskrift 2 3 2" xfId="3890"/>
    <cellStyle name="Overskrift 2 3 2 2" xfId="10667"/>
    <cellStyle name="Overskrift 2 3 3" xfId="10666"/>
    <cellStyle name="Overskrift 2 4" xfId="3069"/>
    <cellStyle name="Overskrift 2 4 2" xfId="3891"/>
    <cellStyle name="Overskrift 2 4 2 2" xfId="10669"/>
    <cellStyle name="Overskrift 2 4 3" xfId="10668"/>
    <cellStyle name="Overskrift 2 5" xfId="3070"/>
    <cellStyle name="Overskrift 2 5 2" xfId="3892"/>
    <cellStyle name="Overskrift 2 5 2 2" xfId="10671"/>
    <cellStyle name="Overskrift 2 5 3" xfId="10670"/>
    <cellStyle name="Overskrift 2 6" xfId="3071"/>
    <cellStyle name="Overskrift 2 6 2" xfId="3893"/>
    <cellStyle name="Overskrift 2 6 2 2" xfId="10673"/>
    <cellStyle name="Overskrift 2 6 3" xfId="10672"/>
    <cellStyle name="Overskrift 2 7" xfId="3072"/>
    <cellStyle name="Overskrift 2 7 2" xfId="3894"/>
    <cellStyle name="Overskrift 2 7 2 2" xfId="10675"/>
    <cellStyle name="Overskrift 2 7 3" xfId="10674"/>
    <cellStyle name="Overskrift 2 8" xfId="3073"/>
    <cellStyle name="Overskrift 2 8 2" xfId="3895"/>
    <cellStyle name="Overskrift 2 8 2 2" xfId="10677"/>
    <cellStyle name="Overskrift 2 8 3" xfId="10676"/>
    <cellStyle name="Overskrift 2 9" xfId="3074"/>
    <cellStyle name="Overskrift 2 9 2" xfId="3896"/>
    <cellStyle name="Overskrift 2 9 2 2" xfId="10679"/>
    <cellStyle name="Overskrift 2 9 3" xfId="10678"/>
    <cellStyle name="Overskrift 3 10" xfId="3075"/>
    <cellStyle name="Overskrift 3 10 2" xfId="3897"/>
    <cellStyle name="Overskrift 3 10 2 2" xfId="10681"/>
    <cellStyle name="Overskrift 3 10 3" xfId="10680"/>
    <cellStyle name="Overskrift 3 11" xfId="3076"/>
    <cellStyle name="Overskrift 3 11 2" xfId="3898"/>
    <cellStyle name="Overskrift 3 11 2 2" xfId="10683"/>
    <cellStyle name="Overskrift 3 11 3" xfId="10682"/>
    <cellStyle name="Overskrift 3 12" xfId="3077"/>
    <cellStyle name="Overskrift 3 12 2" xfId="3899"/>
    <cellStyle name="Overskrift 3 12 2 2" xfId="10685"/>
    <cellStyle name="Overskrift 3 12 3" xfId="10684"/>
    <cellStyle name="Overskrift 3 13" xfId="3078"/>
    <cellStyle name="Overskrift 3 13 2" xfId="3900"/>
    <cellStyle name="Overskrift 3 13 2 2" xfId="10687"/>
    <cellStyle name="Overskrift 3 13 3" xfId="10686"/>
    <cellStyle name="Overskrift 3 14" xfId="3079"/>
    <cellStyle name="Overskrift 3 14 2" xfId="3901"/>
    <cellStyle name="Overskrift 3 14 2 2" xfId="10689"/>
    <cellStyle name="Overskrift 3 14 3" xfId="10688"/>
    <cellStyle name="Overskrift 3 15" xfId="3080"/>
    <cellStyle name="Overskrift 3 15 2" xfId="3902"/>
    <cellStyle name="Overskrift 3 15 2 2" xfId="10691"/>
    <cellStyle name="Overskrift 3 15 3" xfId="10690"/>
    <cellStyle name="Overskrift 3 16" xfId="3081"/>
    <cellStyle name="Overskrift 3 16 2" xfId="3903"/>
    <cellStyle name="Overskrift 3 16 2 2" xfId="10693"/>
    <cellStyle name="Overskrift 3 16 3" xfId="10692"/>
    <cellStyle name="Overskrift 3 2" xfId="3082"/>
    <cellStyle name="Overskrift 3 2 2" xfId="3904"/>
    <cellStyle name="Overskrift 3 2 2 2" xfId="10695"/>
    <cellStyle name="Overskrift 3 2 3" xfId="10694"/>
    <cellStyle name="Overskrift 3 3" xfId="3083"/>
    <cellStyle name="Overskrift 3 3 2" xfId="3905"/>
    <cellStyle name="Overskrift 3 3 2 2" xfId="10697"/>
    <cellStyle name="Overskrift 3 3 3" xfId="10696"/>
    <cellStyle name="Overskrift 3 4" xfId="3084"/>
    <cellStyle name="Overskrift 3 4 2" xfId="3906"/>
    <cellStyle name="Overskrift 3 4 2 2" xfId="10699"/>
    <cellStyle name="Overskrift 3 4 3" xfId="10698"/>
    <cellStyle name="Overskrift 3 5" xfId="3085"/>
    <cellStyle name="Overskrift 3 5 2" xfId="3907"/>
    <cellStyle name="Overskrift 3 5 2 2" xfId="10701"/>
    <cellStyle name="Overskrift 3 5 3" xfId="10700"/>
    <cellStyle name="Overskrift 3 6" xfId="3086"/>
    <cellStyle name="Overskrift 3 6 2" xfId="3908"/>
    <cellStyle name="Overskrift 3 6 2 2" xfId="10703"/>
    <cellStyle name="Overskrift 3 6 3" xfId="10702"/>
    <cellStyle name="Overskrift 3 7" xfId="3087"/>
    <cellStyle name="Overskrift 3 7 2" xfId="3909"/>
    <cellStyle name="Overskrift 3 7 2 2" xfId="10705"/>
    <cellStyle name="Overskrift 3 7 3" xfId="10704"/>
    <cellStyle name="Overskrift 3 8" xfId="3088"/>
    <cellStyle name="Overskrift 3 8 2" xfId="3910"/>
    <cellStyle name="Overskrift 3 8 2 2" xfId="10707"/>
    <cellStyle name="Overskrift 3 8 3" xfId="10706"/>
    <cellStyle name="Overskrift 3 9" xfId="3089"/>
    <cellStyle name="Overskrift 3 9 2" xfId="3911"/>
    <cellStyle name="Overskrift 3 9 2 2" xfId="10709"/>
    <cellStyle name="Overskrift 3 9 3" xfId="10708"/>
    <cellStyle name="Overskrift 4 10" xfId="3090"/>
    <cellStyle name="Overskrift 4 10 2" xfId="3912"/>
    <cellStyle name="Overskrift 4 10 2 2" xfId="10711"/>
    <cellStyle name="Overskrift 4 10 3" xfId="10710"/>
    <cellStyle name="Overskrift 4 11" xfId="3091"/>
    <cellStyle name="Overskrift 4 11 2" xfId="3913"/>
    <cellStyle name="Overskrift 4 11 2 2" xfId="10713"/>
    <cellStyle name="Overskrift 4 11 3" xfId="10712"/>
    <cellStyle name="Overskrift 4 12" xfId="3092"/>
    <cellStyle name="Overskrift 4 12 2" xfId="3914"/>
    <cellStyle name="Overskrift 4 12 2 2" xfId="10715"/>
    <cellStyle name="Overskrift 4 12 3" xfId="10714"/>
    <cellStyle name="Overskrift 4 13" xfId="3093"/>
    <cellStyle name="Overskrift 4 13 2" xfId="3915"/>
    <cellStyle name="Overskrift 4 13 2 2" xfId="10717"/>
    <cellStyle name="Overskrift 4 13 3" xfId="10716"/>
    <cellStyle name="Overskrift 4 14" xfId="3094"/>
    <cellStyle name="Overskrift 4 14 2" xfId="3916"/>
    <cellStyle name="Overskrift 4 14 2 2" xfId="10719"/>
    <cellStyle name="Overskrift 4 14 3" xfId="10718"/>
    <cellStyle name="Overskrift 4 15" xfId="3095"/>
    <cellStyle name="Overskrift 4 15 2" xfId="3917"/>
    <cellStyle name="Overskrift 4 15 2 2" xfId="10721"/>
    <cellStyle name="Overskrift 4 15 3" xfId="10720"/>
    <cellStyle name="Overskrift 4 16" xfId="3096"/>
    <cellStyle name="Overskrift 4 16 2" xfId="3918"/>
    <cellStyle name="Overskrift 4 16 2 2" xfId="10723"/>
    <cellStyle name="Overskrift 4 16 3" xfId="10722"/>
    <cellStyle name="Overskrift 4 2" xfId="3097"/>
    <cellStyle name="Overskrift 4 2 2" xfId="3919"/>
    <cellStyle name="Overskrift 4 2 2 2" xfId="10725"/>
    <cellStyle name="Overskrift 4 2 3" xfId="10724"/>
    <cellStyle name="Overskrift 4 3" xfId="3098"/>
    <cellStyle name="Overskrift 4 3 2" xfId="3920"/>
    <cellStyle name="Overskrift 4 3 2 2" xfId="10727"/>
    <cellStyle name="Overskrift 4 3 3" xfId="10726"/>
    <cellStyle name="Overskrift 4 4" xfId="3099"/>
    <cellStyle name="Overskrift 4 4 2" xfId="3921"/>
    <cellStyle name="Overskrift 4 4 2 2" xfId="10729"/>
    <cellStyle name="Overskrift 4 4 3" xfId="10728"/>
    <cellStyle name="Overskrift 4 5" xfId="3100"/>
    <cellStyle name="Overskrift 4 5 2" xfId="3922"/>
    <cellStyle name="Overskrift 4 5 2 2" xfId="10731"/>
    <cellStyle name="Overskrift 4 5 3" xfId="10730"/>
    <cellStyle name="Overskrift 4 6" xfId="3101"/>
    <cellStyle name="Overskrift 4 6 2" xfId="3923"/>
    <cellStyle name="Overskrift 4 6 2 2" xfId="10733"/>
    <cellStyle name="Overskrift 4 6 3" xfId="10732"/>
    <cellStyle name="Overskrift 4 7" xfId="3102"/>
    <cellStyle name="Overskrift 4 7 2" xfId="3924"/>
    <cellStyle name="Overskrift 4 7 2 2" xfId="10735"/>
    <cellStyle name="Overskrift 4 7 3" xfId="10734"/>
    <cellStyle name="Overskrift 4 8" xfId="3103"/>
    <cellStyle name="Overskrift 4 8 2" xfId="3925"/>
    <cellStyle name="Overskrift 4 8 2 2" xfId="10737"/>
    <cellStyle name="Overskrift 4 8 3" xfId="10736"/>
    <cellStyle name="Overskrift 4 9" xfId="3104"/>
    <cellStyle name="Overskrift 4 9 2" xfId="3926"/>
    <cellStyle name="Overskrift 4 9 2 2" xfId="10739"/>
    <cellStyle name="Overskrift 4 9 3" xfId="10738"/>
    <cellStyle name="Percent 2" xfId="3105"/>
    <cellStyle name="Percent 2 2" xfId="3928"/>
    <cellStyle name="Percent 2 2 2" xfId="10742"/>
    <cellStyle name="Percent 2 3" xfId="10741"/>
    <cellStyle name="Percent 3" xfId="3929"/>
    <cellStyle name="Percent 3 2" xfId="10743"/>
    <cellStyle name="Percent 4" xfId="3927"/>
    <cellStyle name="Percent 4 2" xfId="10740"/>
    <cellStyle name="Percent 4 3" xfId="16317"/>
    <cellStyle name="Percent 5" xfId="5049"/>
    <cellStyle name="Percent 5 2" xfId="16264"/>
    <cellStyle name="Percent 5 3" xfId="16319"/>
    <cellStyle name="Percent 6" xfId="5052"/>
    <cellStyle name="Percent 6 2" xfId="5057"/>
    <cellStyle name="Percent 6 3" xfId="16322"/>
    <cellStyle name="Percent 7" xfId="5055"/>
    <cellStyle name="Percent 8" xfId="3416"/>
    <cellStyle name="Prosent" xfId="2" builtinId="5"/>
    <cellStyle name="Prosent 10" xfId="3106"/>
    <cellStyle name="Prosent 10 2" xfId="10744"/>
    <cellStyle name="Prosent 10 3" xfId="7655"/>
    <cellStyle name="Prosent 11" xfId="3107"/>
    <cellStyle name="Prosent 11 2" xfId="10745"/>
    <cellStyle name="Prosent 11 3" xfId="7656"/>
    <cellStyle name="Prosent 12" xfId="3108"/>
    <cellStyle name="Prosent 12 2" xfId="10746"/>
    <cellStyle name="Prosent 12 3" xfId="7657"/>
    <cellStyle name="Prosent 13" xfId="3109"/>
    <cellStyle name="Prosent 13 2" xfId="10747"/>
    <cellStyle name="Prosent 13 3" xfId="7658"/>
    <cellStyle name="Prosent 2" xfId="3110"/>
    <cellStyle name="Prosent 2 10" xfId="3111"/>
    <cellStyle name="Prosent 2 10 2" xfId="10749"/>
    <cellStyle name="Prosent 2 10 3" xfId="7660"/>
    <cellStyle name="Prosent 2 11" xfId="3112"/>
    <cellStyle name="Prosent 2 11 2" xfId="10750"/>
    <cellStyle name="Prosent 2 11 3" xfId="7661"/>
    <cellStyle name="Prosent 2 12" xfId="3113"/>
    <cellStyle name="Prosent 2 12 2" xfId="10751"/>
    <cellStyle name="Prosent 2 12 3" xfId="7662"/>
    <cellStyle name="Prosent 2 13" xfId="3114"/>
    <cellStyle name="Prosent 2 13 2" xfId="10752"/>
    <cellStyle name="Prosent 2 13 3" xfId="7663"/>
    <cellStyle name="Prosent 2 14" xfId="3115"/>
    <cellStyle name="Prosent 2 14 2" xfId="10753"/>
    <cellStyle name="Prosent 2 14 3" xfId="7664"/>
    <cellStyle name="Prosent 2 15" xfId="3116"/>
    <cellStyle name="Prosent 2 15 2" xfId="10754"/>
    <cellStyle name="Prosent 2 15 3" xfId="7665"/>
    <cellStyle name="Prosent 2 16" xfId="3117"/>
    <cellStyle name="Prosent 2 16 2" xfId="10755"/>
    <cellStyle name="Prosent 2 16 3" xfId="7666"/>
    <cellStyle name="Prosent 2 17" xfId="10748"/>
    <cellStyle name="Prosent 2 18" xfId="7659"/>
    <cellStyle name="Prosent 2 2" xfId="3118"/>
    <cellStyle name="Prosent 2 2 2" xfId="10756"/>
    <cellStyle name="Prosent 2 2 3" xfId="7667"/>
    <cellStyle name="Prosent 2 3" xfId="3119"/>
    <cellStyle name="Prosent 2 3 2" xfId="10757"/>
    <cellStyle name="Prosent 2 3 3" xfId="7668"/>
    <cellStyle name="Prosent 2 4" xfId="3120"/>
    <cellStyle name="Prosent 2 4 2" xfId="10758"/>
    <cellStyle name="Prosent 2 4 3" xfId="7669"/>
    <cellStyle name="Prosent 2 5" xfId="3121"/>
    <cellStyle name="Prosent 2 5 2" xfId="10759"/>
    <cellStyle name="Prosent 2 5 3" xfId="7670"/>
    <cellStyle name="Prosent 2 6" xfId="3122"/>
    <cellStyle name="Prosent 2 6 2" xfId="10760"/>
    <cellStyle name="Prosent 2 6 3" xfId="7671"/>
    <cellStyle name="Prosent 2 7" xfId="3123"/>
    <cellStyle name="Prosent 2 7 2" xfId="10761"/>
    <cellStyle name="Prosent 2 7 3" xfId="7672"/>
    <cellStyle name="Prosent 2 8" xfId="3124"/>
    <cellStyle name="Prosent 2 8 2" xfId="10762"/>
    <cellStyle name="Prosent 2 8 3" xfId="7673"/>
    <cellStyle name="Prosent 2 9" xfId="3125"/>
    <cellStyle name="Prosent 2 9 2" xfId="10763"/>
    <cellStyle name="Prosent 2 9 3" xfId="7674"/>
    <cellStyle name="Prosent 3" xfId="3126"/>
    <cellStyle name="Prosent 3 2" xfId="3127"/>
    <cellStyle name="Prosent 3 2 2" xfId="10765"/>
    <cellStyle name="Prosent 3 2 3" xfId="7676"/>
    <cellStyle name="Prosent 3 3" xfId="10764"/>
    <cellStyle name="Prosent 3 4" xfId="7675"/>
    <cellStyle name="Prosent 4" xfId="3128"/>
    <cellStyle name="Prosent 4 2" xfId="10766"/>
    <cellStyle name="Prosent 4 3" xfId="7677"/>
    <cellStyle name="Prosent 5" xfId="3129"/>
    <cellStyle name="Prosent 5 2" xfId="10767"/>
    <cellStyle name="Prosent 5 3" xfId="7678"/>
    <cellStyle name="Prosent 6" xfId="3130"/>
    <cellStyle name="Prosent 6 2" xfId="10768"/>
    <cellStyle name="Prosent 6 3" xfId="7679"/>
    <cellStyle name="Prosent 7" xfId="3131"/>
    <cellStyle name="Prosent 7 2" xfId="10769"/>
    <cellStyle name="Prosent 7 3" xfId="7680"/>
    <cellStyle name="Prosent 8" xfId="3132"/>
    <cellStyle name="Prosent 8 2" xfId="10770"/>
    <cellStyle name="Prosent 8 3" xfId="7681"/>
    <cellStyle name="Prosent 9" xfId="3133"/>
    <cellStyle name="Prosent 9 2" xfId="10771"/>
    <cellStyle name="Prosent 9 3" xfId="7682"/>
    <cellStyle name="Stil 1" xfId="3134"/>
    <cellStyle name="Stil 1 10" xfId="3135"/>
    <cellStyle name="Stil 1 10 10" xfId="7684"/>
    <cellStyle name="Stil 1 10 2" xfId="3136"/>
    <cellStyle name="Stil 1 10 2 2" xfId="10774"/>
    <cellStyle name="Stil 1 10 2 3" xfId="7685"/>
    <cellStyle name="Stil 1 10 3" xfId="3137"/>
    <cellStyle name="Stil 1 10 3 2" xfId="10775"/>
    <cellStyle name="Stil 1 10 3 3" xfId="7686"/>
    <cellStyle name="Stil 1 10 4" xfId="3138"/>
    <cellStyle name="Stil 1 10 4 2" xfId="10776"/>
    <cellStyle name="Stil 1 10 4 3" xfId="7687"/>
    <cellStyle name="Stil 1 10 5" xfId="3139"/>
    <cellStyle name="Stil 1 10 5 2" xfId="10777"/>
    <cellStyle name="Stil 1 10 5 3" xfId="7688"/>
    <cellStyle name="Stil 1 10 6" xfId="3140"/>
    <cellStyle name="Stil 1 10 6 2" xfId="10778"/>
    <cellStyle name="Stil 1 10 6 3" xfId="7689"/>
    <cellStyle name="Stil 1 10 7" xfId="3141"/>
    <cellStyle name="Stil 1 10 7 2" xfId="10779"/>
    <cellStyle name="Stil 1 10 7 3" xfId="7690"/>
    <cellStyle name="Stil 1 10 8" xfId="3142"/>
    <cellStyle name="Stil 1 10 8 2" xfId="10780"/>
    <cellStyle name="Stil 1 10 8 3" xfId="7691"/>
    <cellStyle name="Stil 1 10 9" xfId="10773"/>
    <cellStyle name="Stil 1 11" xfId="10772"/>
    <cellStyle name="Stil 1 12" xfId="7683"/>
    <cellStyle name="Stil 1 2" xfId="3143"/>
    <cellStyle name="Stil 1 2 10" xfId="3144"/>
    <cellStyle name="Stil 1 2 10 2" xfId="10782"/>
    <cellStyle name="Stil 1 2 10 3" xfId="7693"/>
    <cellStyle name="Stil 1 2 11" xfId="3145"/>
    <cellStyle name="Stil 1 2 11 2" xfId="10783"/>
    <cellStyle name="Stil 1 2 11 3" xfId="7694"/>
    <cellStyle name="Stil 1 2 12" xfId="3146"/>
    <cellStyle name="Stil 1 2 12 2" xfId="10784"/>
    <cellStyle name="Stil 1 2 12 3" xfId="7695"/>
    <cellStyle name="Stil 1 2 13" xfId="3147"/>
    <cellStyle name="Stil 1 2 13 2" xfId="10785"/>
    <cellStyle name="Stil 1 2 13 3" xfId="7696"/>
    <cellStyle name="Stil 1 2 14" xfId="3148"/>
    <cellStyle name="Stil 1 2 14 2" xfId="10786"/>
    <cellStyle name="Stil 1 2 14 3" xfId="7697"/>
    <cellStyle name="Stil 1 2 15" xfId="3149"/>
    <cellStyle name="Stil 1 2 15 2" xfId="10787"/>
    <cellStyle name="Stil 1 2 15 3" xfId="7698"/>
    <cellStyle name="Stil 1 2 16" xfId="3150"/>
    <cellStyle name="Stil 1 2 16 2" xfId="10788"/>
    <cellStyle name="Stil 1 2 16 3" xfId="7699"/>
    <cellStyle name="Stil 1 2 17" xfId="10781"/>
    <cellStyle name="Stil 1 2 18" xfId="7692"/>
    <cellStyle name="Stil 1 2 2" xfId="3151"/>
    <cellStyle name="Stil 1 2 2 2" xfId="10789"/>
    <cellStyle name="Stil 1 2 2 3" xfId="7700"/>
    <cellStyle name="Stil 1 2 3" xfId="3152"/>
    <cellStyle name="Stil 1 2 3 2" xfId="10790"/>
    <cellStyle name="Stil 1 2 3 3" xfId="7701"/>
    <cellStyle name="Stil 1 2 4" xfId="3153"/>
    <cellStyle name="Stil 1 2 4 2" xfId="10791"/>
    <cellStyle name="Stil 1 2 4 3" xfId="7702"/>
    <cellStyle name="Stil 1 2 5" xfId="3154"/>
    <cellStyle name="Stil 1 2 5 2" xfId="10792"/>
    <cellStyle name="Stil 1 2 5 3" xfId="7703"/>
    <cellStyle name="Stil 1 2 6" xfId="3155"/>
    <cellStyle name="Stil 1 2 6 2" xfId="10793"/>
    <cellStyle name="Stil 1 2 6 3" xfId="7704"/>
    <cellStyle name="Stil 1 2 7" xfId="3156"/>
    <cellStyle name="Stil 1 2 7 2" xfId="10794"/>
    <cellStyle name="Stil 1 2 7 3" xfId="7705"/>
    <cellStyle name="Stil 1 2 8" xfId="3157"/>
    <cellStyle name="Stil 1 2 8 2" xfId="10795"/>
    <cellStyle name="Stil 1 2 8 3" xfId="7706"/>
    <cellStyle name="Stil 1 2 9" xfId="3158"/>
    <cellStyle name="Stil 1 2 9 2" xfId="10796"/>
    <cellStyle name="Stil 1 2 9 3" xfId="7707"/>
    <cellStyle name="Stil 1 3" xfId="3159"/>
    <cellStyle name="Stil 1 3 2" xfId="10797"/>
    <cellStyle name="Stil 1 3 3" xfId="7708"/>
    <cellStyle name="Stil 1 4" xfId="3160"/>
    <cellStyle name="Stil 1 4 10" xfId="7709"/>
    <cellStyle name="Stil 1 4 2" xfId="3161"/>
    <cellStyle name="Stil 1 4 2 2" xfId="10799"/>
    <cellStyle name="Stil 1 4 2 3" xfId="7710"/>
    <cellStyle name="Stil 1 4 3" xfId="3162"/>
    <cellStyle name="Stil 1 4 3 2" xfId="10800"/>
    <cellStyle name="Stil 1 4 3 3" xfId="7711"/>
    <cellStyle name="Stil 1 4 4" xfId="3163"/>
    <cellStyle name="Stil 1 4 4 2" xfId="10801"/>
    <cellStyle name="Stil 1 4 4 3" xfId="7712"/>
    <cellStyle name="Stil 1 4 5" xfId="3164"/>
    <cellStyle name="Stil 1 4 5 2" xfId="10802"/>
    <cellStyle name="Stil 1 4 5 3" xfId="7713"/>
    <cellStyle name="Stil 1 4 6" xfId="3165"/>
    <cellStyle name="Stil 1 4 6 2" xfId="10803"/>
    <cellStyle name="Stil 1 4 6 3" xfId="7714"/>
    <cellStyle name="Stil 1 4 7" xfId="3166"/>
    <cellStyle name="Stil 1 4 7 2" xfId="10804"/>
    <cellStyle name="Stil 1 4 7 3" xfId="7715"/>
    <cellStyle name="Stil 1 4 8" xfId="3167"/>
    <cellStyle name="Stil 1 4 8 2" xfId="10805"/>
    <cellStyle name="Stil 1 4 8 3" xfId="7716"/>
    <cellStyle name="Stil 1 4 9" xfId="10798"/>
    <cellStyle name="Stil 1 5" xfId="3168"/>
    <cellStyle name="Stil 1 5 10" xfId="7717"/>
    <cellStyle name="Stil 1 5 2" xfId="3169"/>
    <cellStyle name="Stil 1 5 2 2" xfId="10807"/>
    <cellStyle name="Stil 1 5 2 3" xfId="7718"/>
    <cellStyle name="Stil 1 5 3" xfId="3170"/>
    <cellStyle name="Stil 1 5 3 2" xfId="10808"/>
    <cellStyle name="Stil 1 5 3 3" xfId="7719"/>
    <cellStyle name="Stil 1 5 4" xfId="3171"/>
    <cellStyle name="Stil 1 5 4 2" xfId="10809"/>
    <cellStyle name="Stil 1 5 4 3" xfId="7720"/>
    <cellStyle name="Stil 1 5 5" xfId="3172"/>
    <cellStyle name="Stil 1 5 5 2" xfId="10810"/>
    <cellStyle name="Stil 1 5 5 3" xfId="7721"/>
    <cellStyle name="Stil 1 5 6" xfId="3173"/>
    <cellStyle name="Stil 1 5 6 2" xfId="10811"/>
    <cellStyle name="Stil 1 5 6 3" xfId="7722"/>
    <cellStyle name="Stil 1 5 7" xfId="3174"/>
    <cellStyle name="Stil 1 5 7 2" xfId="10812"/>
    <cellStyle name="Stil 1 5 7 3" xfId="7723"/>
    <cellStyle name="Stil 1 5 8" xfId="3175"/>
    <cellStyle name="Stil 1 5 8 2" xfId="10813"/>
    <cellStyle name="Stil 1 5 8 3" xfId="7724"/>
    <cellStyle name="Stil 1 5 9" xfId="10806"/>
    <cellStyle name="Stil 1 6" xfId="3176"/>
    <cellStyle name="Stil 1 6 10" xfId="7725"/>
    <cellStyle name="Stil 1 6 2" xfId="3177"/>
    <cellStyle name="Stil 1 6 2 2" xfId="10815"/>
    <cellStyle name="Stil 1 6 2 3" xfId="7726"/>
    <cellStyle name="Stil 1 6 3" xfId="3178"/>
    <cellStyle name="Stil 1 6 3 2" xfId="10816"/>
    <cellStyle name="Stil 1 6 3 3" xfId="7727"/>
    <cellStyle name="Stil 1 6 4" xfId="3179"/>
    <cellStyle name="Stil 1 6 4 2" xfId="10817"/>
    <cellStyle name="Stil 1 6 4 3" xfId="7728"/>
    <cellStyle name="Stil 1 6 5" xfId="3180"/>
    <cellStyle name="Stil 1 6 5 2" xfId="10818"/>
    <cellStyle name="Stil 1 6 5 3" xfId="7729"/>
    <cellStyle name="Stil 1 6 6" xfId="3181"/>
    <cellStyle name="Stil 1 6 6 2" xfId="10819"/>
    <cellStyle name="Stil 1 6 6 3" xfId="7730"/>
    <cellStyle name="Stil 1 6 7" xfId="3182"/>
    <cellStyle name="Stil 1 6 7 2" xfId="10820"/>
    <cellStyle name="Stil 1 6 7 3" xfId="7731"/>
    <cellStyle name="Stil 1 6 8" xfId="3183"/>
    <cellStyle name="Stil 1 6 8 2" xfId="10821"/>
    <cellStyle name="Stil 1 6 8 3" xfId="7732"/>
    <cellStyle name="Stil 1 6 9" xfId="10814"/>
    <cellStyle name="Stil 1 7" xfId="3184"/>
    <cellStyle name="Stil 1 7 10" xfId="7733"/>
    <cellStyle name="Stil 1 7 2" xfId="3185"/>
    <cellStyle name="Stil 1 7 2 2" xfId="10823"/>
    <cellStyle name="Stil 1 7 2 3" xfId="7734"/>
    <cellStyle name="Stil 1 7 3" xfId="3186"/>
    <cellStyle name="Stil 1 7 3 2" xfId="10824"/>
    <cellStyle name="Stil 1 7 3 3" xfId="7735"/>
    <cellStyle name="Stil 1 7 4" xfId="3187"/>
    <cellStyle name="Stil 1 7 4 2" xfId="10825"/>
    <cellStyle name="Stil 1 7 4 3" xfId="7736"/>
    <cellStyle name="Stil 1 7 5" xfId="3188"/>
    <cellStyle name="Stil 1 7 5 2" xfId="10826"/>
    <cellStyle name="Stil 1 7 5 3" xfId="7737"/>
    <cellStyle name="Stil 1 7 6" xfId="3189"/>
    <cellStyle name="Stil 1 7 6 2" xfId="10827"/>
    <cellStyle name="Stil 1 7 6 3" xfId="7738"/>
    <cellStyle name="Stil 1 7 7" xfId="3190"/>
    <cellStyle name="Stil 1 7 7 2" xfId="10828"/>
    <cellStyle name="Stil 1 7 7 3" xfId="7739"/>
    <cellStyle name="Stil 1 7 8" xfId="3191"/>
    <cellStyle name="Stil 1 7 8 2" xfId="10829"/>
    <cellStyle name="Stil 1 7 8 3" xfId="7740"/>
    <cellStyle name="Stil 1 7 9" xfId="10822"/>
    <cellStyle name="Stil 1 8" xfId="3192"/>
    <cellStyle name="Stil 1 8 10" xfId="7741"/>
    <cellStyle name="Stil 1 8 2" xfId="3193"/>
    <cellStyle name="Stil 1 8 2 2" xfId="10831"/>
    <cellStyle name="Stil 1 8 2 3" xfId="7742"/>
    <cellStyle name="Stil 1 8 3" xfId="3194"/>
    <cellStyle name="Stil 1 8 3 2" xfId="10832"/>
    <cellStyle name="Stil 1 8 3 3" xfId="7743"/>
    <cellStyle name="Stil 1 8 4" xfId="3195"/>
    <cellStyle name="Stil 1 8 4 2" xfId="10833"/>
    <cellStyle name="Stil 1 8 4 3" xfId="7744"/>
    <cellStyle name="Stil 1 8 5" xfId="3196"/>
    <cellStyle name="Stil 1 8 5 2" xfId="10834"/>
    <cellStyle name="Stil 1 8 5 3" xfId="7745"/>
    <cellStyle name="Stil 1 8 6" xfId="3197"/>
    <cellStyle name="Stil 1 8 6 2" xfId="10835"/>
    <cellStyle name="Stil 1 8 6 3" xfId="7746"/>
    <cellStyle name="Stil 1 8 7" xfId="3198"/>
    <cellStyle name="Stil 1 8 7 2" xfId="10836"/>
    <cellStyle name="Stil 1 8 7 3" xfId="7747"/>
    <cellStyle name="Stil 1 8 8" xfId="3199"/>
    <cellStyle name="Stil 1 8 8 2" xfId="10837"/>
    <cellStyle name="Stil 1 8 8 3" xfId="7748"/>
    <cellStyle name="Stil 1 8 9" xfId="10830"/>
    <cellStyle name="Stil 1 9" xfId="3200"/>
    <cellStyle name="Stil 1 9 10" xfId="7749"/>
    <cellStyle name="Stil 1 9 2" xfId="3201"/>
    <cellStyle name="Stil 1 9 2 2" xfId="10839"/>
    <cellStyle name="Stil 1 9 2 3" xfId="7750"/>
    <cellStyle name="Stil 1 9 3" xfId="3202"/>
    <cellStyle name="Stil 1 9 3 2" xfId="10840"/>
    <cellStyle name="Stil 1 9 3 3" xfId="7751"/>
    <cellStyle name="Stil 1 9 4" xfId="3203"/>
    <cellStyle name="Stil 1 9 4 2" xfId="10841"/>
    <cellStyle name="Stil 1 9 4 3" xfId="7752"/>
    <cellStyle name="Stil 1 9 5" xfId="3204"/>
    <cellStyle name="Stil 1 9 5 2" xfId="10842"/>
    <cellStyle name="Stil 1 9 5 3" xfId="7753"/>
    <cellStyle name="Stil 1 9 6" xfId="3205"/>
    <cellStyle name="Stil 1 9 6 2" xfId="10843"/>
    <cellStyle name="Stil 1 9 6 3" xfId="7754"/>
    <cellStyle name="Stil 1 9 7" xfId="3206"/>
    <cellStyle name="Stil 1 9 7 2" xfId="10844"/>
    <cellStyle name="Stil 1 9 7 3" xfId="7755"/>
    <cellStyle name="Stil 1 9 8" xfId="3207"/>
    <cellStyle name="Stil 1 9 8 2" xfId="10845"/>
    <cellStyle name="Stil 1 9 8 3" xfId="7756"/>
    <cellStyle name="Stil 1 9 9" xfId="10838"/>
    <cellStyle name="Title 2" xfId="3208"/>
    <cellStyle name="Title 2 2" xfId="3930"/>
    <cellStyle name="Title 2 2 2" xfId="10847"/>
    <cellStyle name="Title 2 3" xfId="10846"/>
    <cellStyle name="Tittel 10" xfId="3209"/>
    <cellStyle name="Tittel 10 2" xfId="3931"/>
    <cellStyle name="Tittel 10 2 2" xfId="10849"/>
    <cellStyle name="Tittel 10 3" xfId="10848"/>
    <cellStyle name="Tittel 11" xfId="3210"/>
    <cellStyle name="Tittel 11 2" xfId="3932"/>
    <cellStyle name="Tittel 11 2 2" xfId="10851"/>
    <cellStyle name="Tittel 11 3" xfId="10850"/>
    <cellStyle name="Tittel 12" xfId="3211"/>
    <cellStyle name="Tittel 12 2" xfId="3933"/>
    <cellStyle name="Tittel 12 2 2" xfId="10853"/>
    <cellStyle name="Tittel 12 3" xfId="10852"/>
    <cellStyle name="Tittel 13" xfId="3212"/>
    <cellStyle name="Tittel 13 2" xfId="3934"/>
    <cellStyle name="Tittel 13 2 2" xfId="10855"/>
    <cellStyle name="Tittel 13 3" xfId="10854"/>
    <cellStyle name="Tittel 14" xfId="3213"/>
    <cellStyle name="Tittel 14 2" xfId="3935"/>
    <cellStyle name="Tittel 14 2 2" xfId="10857"/>
    <cellStyle name="Tittel 14 3" xfId="10856"/>
    <cellStyle name="Tittel 15" xfId="3214"/>
    <cellStyle name="Tittel 15 2" xfId="3936"/>
    <cellStyle name="Tittel 15 2 2" xfId="10859"/>
    <cellStyle name="Tittel 15 3" xfId="10858"/>
    <cellStyle name="Tittel 16" xfId="3215"/>
    <cellStyle name="Tittel 16 2" xfId="3937"/>
    <cellStyle name="Tittel 16 2 2" xfId="10861"/>
    <cellStyle name="Tittel 16 3" xfId="10860"/>
    <cellStyle name="Tittel 2" xfId="3216"/>
    <cellStyle name="Tittel 2 2" xfId="3938"/>
    <cellStyle name="Tittel 2 2 2" xfId="10863"/>
    <cellStyle name="Tittel 2 3" xfId="10862"/>
    <cellStyle name="Tittel 3" xfId="3217"/>
    <cellStyle name="Tittel 3 2" xfId="3939"/>
    <cellStyle name="Tittel 3 2 2" xfId="10865"/>
    <cellStyle name="Tittel 3 3" xfId="10864"/>
    <cellStyle name="Tittel 4" xfId="3218"/>
    <cellStyle name="Tittel 4 2" xfId="3940"/>
    <cellStyle name="Tittel 4 2 2" xfId="10867"/>
    <cellStyle name="Tittel 4 3" xfId="10866"/>
    <cellStyle name="Tittel 5" xfId="3219"/>
    <cellStyle name="Tittel 5 2" xfId="3941"/>
    <cellStyle name="Tittel 5 2 2" xfId="10869"/>
    <cellStyle name="Tittel 5 3" xfId="10868"/>
    <cellStyle name="Tittel 6" xfId="3220"/>
    <cellStyle name="Tittel 6 2" xfId="3942"/>
    <cellStyle name="Tittel 6 2 2" xfId="10871"/>
    <cellStyle name="Tittel 6 3" xfId="10870"/>
    <cellStyle name="Tittel 7" xfId="3221"/>
    <cellStyle name="Tittel 7 2" xfId="3943"/>
    <cellStyle name="Tittel 7 2 2" xfId="10873"/>
    <cellStyle name="Tittel 7 3" xfId="10872"/>
    <cellStyle name="Tittel 8" xfId="3222"/>
    <cellStyle name="Tittel 8 2" xfId="3944"/>
    <cellStyle name="Tittel 8 2 2" xfId="10875"/>
    <cellStyle name="Tittel 8 3" xfId="10874"/>
    <cellStyle name="Tittel 9" xfId="3223"/>
    <cellStyle name="Tittel 9 2" xfId="3945"/>
    <cellStyle name="Tittel 9 2 2" xfId="10877"/>
    <cellStyle name="Tittel 9 3" xfId="10876"/>
    <cellStyle name="Total 2" xfId="3224"/>
    <cellStyle name="Total 2 2" xfId="3946"/>
    <cellStyle name="Total 2 2 2" xfId="10879"/>
    <cellStyle name="Total 2 3" xfId="10878"/>
    <cellStyle name="Totalt 10" xfId="3225"/>
    <cellStyle name="Totalt 10 2" xfId="3947"/>
    <cellStyle name="Totalt 10 2 2" xfId="10881"/>
    <cellStyle name="Totalt 10 3" xfId="10880"/>
    <cellStyle name="Totalt 11" xfId="3226"/>
    <cellStyle name="Totalt 11 2" xfId="3948"/>
    <cellStyle name="Totalt 11 2 2" xfId="10883"/>
    <cellStyle name="Totalt 11 3" xfId="10882"/>
    <cellStyle name="Totalt 12" xfId="3227"/>
    <cellStyle name="Totalt 12 2" xfId="3949"/>
    <cellStyle name="Totalt 12 2 2" xfId="10885"/>
    <cellStyle name="Totalt 12 3" xfId="10884"/>
    <cellStyle name="Totalt 13" xfId="3228"/>
    <cellStyle name="Totalt 13 2" xfId="3950"/>
    <cellStyle name="Totalt 13 2 2" xfId="10887"/>
    <cellStyle name="Totalt 13 3" xfId="10886"/>
    <cellStyle name="Totalt 14" xfId="3229"/>
    <cellStyle name="Totalt 14 2" xfId="3951"/>
    <cellStyle name="Totalt 14 2 2" xfId="10889"/>
    <cellStyle name="Totalt 14 3" xfId="10888"/>
    <cellStyle name="Totalt 15" xfId="3230"/>
    <cellStyle name="Totalt 15 2" xfId="3952"/>
    <cellStyle name="Totalt 15 2 2" xfId="10891"/>
    <cellStyle name="Totalt 15 3" xfId="10890"/>
    <cellStyle name="Totalt 16" xfId="3231"/>
    <cellStyle name="Totalt 16 2" xfId="3953"/>
    <cellStyle name="Totalt 16 2 2" xfId="10893"/>
    <cellStyle name="Totalt 16 3" xfId="10892"/>
    <cellStyle name="Totalt 2" xfId="3232"/>
    <cellStyle name="Totalt 2 2" xfId="3954"/>
    <cellStyle name="Totalt 2 2 2" xfId="10895"/>
    <cellStyle name="Totalt 2 3" xfId="10894"/>
    <cellStyle name="Totalt 3" xfId="3233"/>
    <cellStyle name="Totalt 3 2" xfId="3955"/>
    <cellStyle name="Totalt 3 2 2" xfId="10897"/>
    <cellStyle name="Totalt 3 3" xfId="10896"/>
    <cellStyle name="Totalt 4" xfId="3234"/>
    <cellStyle name="Totalt 4 2" xfId="3956"/>
    <cellStyle name="Totalt 4 2 2" xfId="10899"/>
    <cellStyle name="Totalt 4 3" xfId="10898"/>
    <cellStyle name="Totalt 5" xfId="3235"/>
    <cellStyle name="Totalt 5 2" xfId="3957"/>
    <cellStyle name="Totalt 5 2 2" xfId="10901"/>
    <cellStyle name="Totalt 5 3" xfId="10900"/>
    <cellStyle name="Totalt 6" xfId="3236"/>
    <cellStyle name="Totalt 6 2" xfId="3958"/>
    <cellStyle name="Totalt 6 2 2" xfId="10903"/>
    <cellStyle name="Totalt 6 3" xfId="10902"/>
    <cellStyle name="Totalt 7" xfId="3237"/>
    <cellStyle name="Totalt 7 2" xfId="3959"/>
    <cellStyle name="Totalt 7 2 2" xfId="10905"/>
    <cellStyle name="Totalt 7 3" xfId="10904"/>
    <cellStyle name="Totalt 8" xfId="3238"/>
    <cellStyle name="Totalt 8 2" xfId="3960"/>
    <cellStyle name="Totalt 8 2 2" xfId="10907"/>
    <cellStyle name="Totalt 8 3" xfId="10906"/>
    <cellStyle name="Totalt 9" xfId="3239"/>
    <cellStyle name="Totalt 9 2" xfId="3961"/>
    <cellStyle name="Totalt 9 2 2" xfId="10909"/>
    <cellStyle name="Totalt 9 3" xfId="10908"/>
    <cellStyle name="Tusenskille 10" xfId="3241"/>
    <cellStyle name="Tusenskille 10 2" xfId="10910"/>
    <cellStyle name="Tusenskille 10 3" xfId="7757"/>
    <cellStyle name="Tusenskille 11" xfId="3242"/>
    <cellStyle name="Tusenskille 11 2" xfId="10911"/>
    <cellStyle name="Tusenskille 11 3" xfId="7758"/>
    <cellStyle name="Tusenskille 12" xfId="3243"/>
    <cellStyle name="Tusenskille 12 2" xfId="10912"/>
    <cellStyle name="Tusenskille 12 3" xfId="7759"/>
    <cellStyle name="Tusenskille 13" xfId="3244"/>
    <cellStyle name="Tusenskille 13 10" xfId="10913"/>
    <cellStyle name="Tusenskille 13 11" xfId="7760"/>
    <cellStyle name="Tusenskille 13 2" xfId="3245"/>
    <cellStyle name="Tusenskille 13 2 2" xfId="10914"/>
    <cellStyle name="Tusenskille 13 2 3" xfId="7761"/>
    <cellStyle name="Tusenskille 13 3" xfId="3246"/>
    <cellStyle name="Tusenskille 13 3 2" xfId="10915"/>
    <cellStyle name="Tusenskille 13 3 3" xfId="7762"/>
    <cellStyle name="Tusenskille 13 4" xfId="3247"/>
    <cellStyle name="Tusenskille 13 4 2" xfId="10916"/>
    <cellStyle name="Tusenskille 13 4 3" xfId="7763"/>
    <cellStyle name="Tusenskille 13 5" xfId="3248"/>
    <cellStyle name="Tusenskille 13 5 2" xfId="10917"/>
    <cellStyle name="Tusenskille 13 5 3" xfId="7764"/>
    <cellStyle name="Tusenskille 13 6" xfId="3249"/>
    <cellStyle name="Tusenskille 13 6 2" xfId="10918"/>
    <cellStyle name="Tusenskille 13 6 3" xfId="7765"/>
    <cellStyle name="Tusenskille 13 7" xfId="3250"/>
    <cellStyle name="Tusenskille 13 7 2" xfId="10919"/>
    <cellStyle name="Tusenskille 13 7 3" xfId="7766"/>
    <cellStyle name="Tusenskille 13 8" xfId="3251"/>
    <cellStyle name="Tusenskille 13 8 2" xfId="10920"/>
    <cellStyle name="Tusenskille 13 8 3" xfId="7767"/>
    <cellStyle name="Tusenskille 13 9" xfId="3252"/>
    <cellStyle name="Tusenskille 13 9 2" xfId="10921"/>
    <cellStyle name="Tusenskille 13 9 3" xfId="7768"/>
    <cellStyle name="Tusenskille 14" xfId="3253"/>
    <cellStyle name="Tusenskille 14 2" xfId="10922"/>
    <cellStyle name="Tusenskille 14 3" xfId="7769"/>
    <cellStyle name="Tusenskille 15" xfId="3254"/>
    <cellStyle name="Tusenskille 15 2" xfId="10923"/>
    <cellStyle name="Tusenskille 15 3" xfId="7770"/>
    <cellStyle name="Tusenskille 16" xfId="3255"/>
    <cellStyle name="Tusenskille 16 2" xfId="10924"/>
    <cellStyle name="Tusenskille 16 3" xfId="7771"/>
    <cellStyle name="Tusenskille 17" xfId="3256"/>
    <cellStyle name="Tusenskille 17 10" xfId="10925"/>
    <cellStyle name="Tusenskille 17 11" xfId="7772"/>
    <cellStyle name="Tusenskille 17 2" xfId="3257"/>
    <cellStyle name="Tusenskille 17 2 2" xfId="10926"/>
    <cellStyle name="Tusenskille 17 2 3" xfId="7773"/>
    <cellStyle name="Tusenskille 17 3" xfId="3258"/>
    <cellStyle name="Tusenskille 17 3 2" xfId="10927"/>
    <cellStyle name="Tusenskille 17 3 3" xfId="7774"/>
    <cellStyle name="Tusenskille 17 4" xfId="3259"/>
    <cellStyle name="Tusenskille 17 4 2" xfId="10928"/>
    <cellStyle name="Tusenskille 17 4 3" xfId="7775"/>
    <cellStyle name="Tusenskille 17 5" xfId="3260"/>
    <cellStyle name="Tusenskille 17 5 2" xfId="10929"/>
    <cellStyle name="Tusenskille 17 5 3" xfId="7776"/>
    <cellStyle name="Tusenskille 17 6" xfId="3261"/>
    <cellStyle name="Tusenskille 17 6 2" xfId="10930"/>
    <cellStyle name="Tusenskille 17 6 3" xfId="7777"/>
    <cellStyle name="Tusenskille 17 7" xfId="3262"/>
    <cellStyle name="Tusenskille 17 7 2" xfId="10931"/>
    <cellStyle name="Tusenskille 17 7 3" xfId="7778"/>
    <cellStyle name="Tusenskille 17 8" xfId="3263"/>
    <cellStyle name="Tusenskille 17 8 2" xfId="10932"/>
    <cellStyle name="Tusenskille 17 8 3" xfId="7779"/>
    <cellStyle name="Tusenskille 17 9" xfId="3264"/>
    <cellStyle name="Tusenskille 17 9 2" xfId="10933"/>
    <cellStyle name="Tusenskille 17 9 3" xfId="7780"/>
    <cellStyle name="Tusenskille 18" xfId="3265"/>
    <cellStyle name="Tusenskille 18 2" xfId="10934"/>
    <cellStyle name="Tusenskille 18 3" xfId="7781"/>
    <cellStyle name="Tusenskille 19" xfId="3266"/>
    <cellStyle name="Tusenskille 19 2" xfId="3962"/>
    <cellStyle name="Tusenskille 19 2 2" xfId="10936"/>
    <cellStyle name="Tusenskille 19 3" xfId="10935"/>
    <cellStyle name="Tusenskille 2" xfId="3267"/>
    <cellStyle name="Tusenskille 2 10" xfId="3268"/>
    <cellStyle name="Tusenskille 2 10 2" xfId="10938"/>
    <cellStyle name="Tusenskille 2 10 3" xfId="7783"/>
    <cellStyle name="Tusenskille 2 11" xfId="3269"/>
    <cellStyle name="Tusenskille 2 11 2" xfId="10939"/>
    <cellStyle name="Tusenskille 2 11 3" xfId="7784"/>
    <cellStyle name="Tusenskille 2 12" xfId="3270"/>
    <cellStyle name="Tusenskille 2 12 2" xfId="10940"/>
    <cellStyle name="Tusenskille 2 12 3" xfId="7785"/>
    <cellStyle name="Tusenskille 2 13" xfId="3271"/>
    <cellStyle name="Tusenskille 2 13 2" xfId="10941"/>
    <cellStyle name="Tusenskille 2 13 3" xfId="7786"/>
    <cellStyle name="Tusenskille 2 14" xfId="3272"/>
    <cellStyle name="Tusenskille 2 14 2" xfId="10942"/>
    <cellStyle name="Tusenskille 2 14 3" xfId="7787"/>
    <cellStyle name="Tusenskille 2 15" xfId="3273"/>
    <cellStyle name="Tusenskille 2 15 2" xfId="10943"/>
    <cellStyle name="Tusenskille 2 15 3" xfId="7788"/>
    <cellStyle name="Tusenskille 2 16" xfId="3274"/>
    <cellStyle name="Tusenskille 2 16 2" xfId="10944"/>
    <cellStyle name="Tusenskille 2 16 3" xfId="7789"/>
    <cellStyle name="Tusenskille 2 17" xfId="10937"/>
    <cellStyle name="Tusenskille 2 18" xfId="7782"/>
    <cellStyle name="Tusenskille 2 2" xfId="3275"/>
    <cellStyle name="Tusenskille 2 2 2" xfId="10945"/>
    <cellStyle name="Tusenskille 2 2 3" xfId="7790"/>
    <cellStyle name="Tusenskille 2 3" xfId="3276"/>
    <cellStyle name="Tusenskille 2 3 2" xfId="10946"/>
    <cellStyle name="Tusenskille 2 3 3" xfId="7791"/>
    <cellStyle name="Tusenskille 2 4" xfId="3277"/>
    <cellStyle name="Tusenskille 2 4 2" xfId="10947"/>
    <cellStyle name="Tusenskille 2 4 3" xfId="7792"/>
    <cellStyle name="Tusenskille 2 5" xfId="3278"/>
    <cellStyle name="Tusenskille 2 5 2" xfId="10948"/>
    <cellStyle name="Tusenskille 2 5 3" xfId="7793"/>
    <cellStyle name="Tusenskille 2 6" xfId="3279"/>
    <cellStyle name="Tusenskille 2 6 2" xfId="10949"/>
    <cellStyle name="Tusenskille 2 6 3" xfId="7794"/>
    <cellStyle name="Tusenskille 2 7" xfId="3280"/>
    <cellStyle name="Tusenskille 2 7 2" xfId="10950"/>
    <cellStyle name="Tusenskille 2 7 3" xfId="7795"/>
    <cellStyle name="Tusenskille 2 8" xfId="3281"/>
    <cellStyle name="Tusenskille 2 8 2" xfId="10951"/>
    <cellStyle name="Tusenskille 2 8 3" xfId="7796"/>
    <cellStyle name="Tusenskille 2 9" xfId="3282"/>
    <cellStyle name="Tusenskille 2 9 2" xfId="10952"/>
    <cellStyle name="Tusenskille 2 9 3" xfId="7797"/>
    <cellStyle name="Tusenskille 20" xfId="3283"/>
    <cellStyle name="Tusenskille 20 2" xfId="10953"/>
    <cellStyle name="Tusenskille 20 3" xfId="7798"/>
    <cellStyle name="Tusenskille 27" xfId="3284"/>
    <cellStyle name="Tusenskille 27 2" xfId="10954"/>
    <cellStyle name="Tusenskille 27 3" xfId="7799"/>
    <cellStyle name="Tusenskille 3" xfId="3285"/>
    <cellStyle name="Tusenskille 3 2" xfId="10955"/>
    <cellStyle name="Tusenskille 3 3" xfId="7800"/>
    <cellStyle name="Tusenskille 30" xfId="3286"/>
    <cellStyle name="Tusenskille 30 2" xfId="10956"/>
    <cellStyle name="Tusenskille 30 3" xfId="7801"/>
    <cellStyle name="Tusenskille 31" xfId="3287"/>
    <cellStyle name="Tusenskille 31 2" xfId="10957"/>
    <cellStyle name="Tusenskille 31 3" xfId="7802"/>
    <cellStyle name="Tusenskille 4" xfId="3288"/>
    <cellStyle name="Tusenskille 4 2" xfId="10958"/>
    <cellStyle name="Tusenskille 4 3" xfId="7803"/>
    <cellStyle name="Tusenskille 5" xfId="3289"/>
    <cellStyle name="Tusenskille 5 2" xfId="10959"/>
    <cellStyle name="Tusenskille 5 3" xfId="7804"/>
    <cellStyle name="Tusenskille 6" xfId="3290"/>
    <cellStyle name="Tusenskille 6 2" xfId="10960"/>
    <cellStyle name="Tusenskille 6 3" xfId="7805"/>
    <cellStyle name="Tusenskille 7" xfId="3291"/>
    <cellStyle name="Tusenskille 7 2" xfId="10961"/>
    <cellStyle name="Tusenskille 7 3" xfId="7806"/>
    <cellStyle name="Tusenskille 8" xfId="3292"/>
    <cellStyle name="Tusenskille 8 2" xfId="10962"/>
    <cellStyle name="Tusenskille 8 3" xfId="7807"/>
    <cellStyle name="Tusenskille 9" xfId="3293"/>
    <cellStyle name="Tusenskille 9 2" xfId="10963"/>
    <cellStyle name="Tusenskille 9 3" xfId="7808"/>
    <cellStyle name="Utdata 10" xfId="3294"/>
    <cellStyle name="Utdata 10 2" xfId="3963"/>
    <cellStyle name="Utdata 10 2 2" xfId="10965"/>
    <cellStyle name="Utdata 10 3" xfId="10964"/>
    <cellStyle name="Utdata 11" xfId="3295"/>
    <cellStyle name="Utdata 11 2" xfId="3964"/>
    <cellStyle name="Utdata 11 2 2" xfId="10967"/>
    <cellStyle name="Utdata 11 3" xfId="10966"/>
    <cellStyle name="Utdata 12" xfId="3296"/>
    <cellStyle name="Utdata 12 2" xfId="3965"/>
    <cellStyle name="Utdata 12 2 2" xfId="10969"/>
    <cellStyle name="Utdata 12 3" xfId="10968"/>
    <cellStyle name="Utdata 13" xfId="3297"/>
    <cellStyle name="Utdata 13 2" xfId="3966"/>
    <cellStyle name="Utdata 13 2 2" xfId="10971"/>
    <cellStyle name="Utdata 13 3" xfId="10970"/>
    <cellStyle name="Utdata 14" xfId="3298"/>
    <cellStyle name="Utdata 14 2" xfId="3967"/>
    <cellStyle name="Utdata 14 2 2" xfId="10973"/>
    <cellStyle name="Utdata 14 3" xfId="10972"/>
    <cellStyle name="Utdata 15" xfId="3299"/>
    <cellStyle name="Utdata 15 2" xfId="3968"/>
    <cellStyle name="Utdata 15 2 2" xfId="10975"/>
    <cellStyle name="Utdata 15 3" xfId="10974"/>
    <cellStyle name="Utdata 16" xfId="3300"/>
    <cellStyle name="Utdata 16 2" xfId="3969"/>
    <cellStyle name="Utdata 16 2 2" xfId="10977"/>
    <cellStyle name="Utdata 16 3" xfId="10976"/>
    <cellStyle name="Utdata 2" xfId="3301"/>
    <cellStyle name="Utdata 2 2" xfId="3970"/>
    <cellStyle name="Utdata 2 2 2" xfId="10979"/>
    <cellStyle name="Utdata 2 3" xfId="10978"/>
    <cellStyle name="Utdata 3" xfId="3302"/>
    <cellStyle name="Utdata 3 2" xfId="3971"/>
    <cellStyle name="Utdata 3 2 2" xfId="10981"/>
    <cellStyle name="Utdata 3 3" xfId="10980"/>
    <cellStyle name="Utdata 4" xfId="3303"/>
    <cellStyle name="Utdata 4 2" xfId="3972"/>
    <cellStyle name="Utdata 4 2 2" xfId="10983"/>
    <cellStyle name="Utdata 4 3" xfId="10982"/>
    <cellStyle name="Utdata 5" xfId="3304"/>
    <cellStyle name="Utdata 5 2" xfId="3973"/>
    <cellStyle name="Utdata 5 2 2" xfId="10985"/>
    <cellStyle name="Utdata 5 3" xfId="10984"/>
    <cellStyle name="Utdata 6" xfId="3305"/>
    <cellStyle name="Utdata 6 2" xfId="3974"/>
    <cellStyle name="Utdata 6 2 2" xfId="10987"/>
    <cellStyle name="Utdata 6 3" xfId="10986"/>
    <cellStyle name="Utdata 7" xfId="3306"/>
    <cellStyle name="Utdata 7 2" xfId="3975"/>
    <cellStyle name="Utdata 7 2 2" xfId="10989"/>
    <cellStyle name="Utdata 7 3" xfId="10988"/>
    <cellStyle name="Utdata 8" xfId="3307"/>
    <cellStyle name="Utdata 8 2" xfId="3976"/>
    <cellStyle name="Utdata 8 2 2" xfId="10991"/>
    <cellStyle name="Utdata 8 3" xfId="10990"/>
    <cellStyle name="Utdata 9" xfId="3308"/>
    <cellStyle name="Utdata 9 2" xfId="3977"/>
    <cellStyle name="Utdata 9 2 2" xfId="10993"/>
    <cellStyle name="Utdata 9 3" xfId="10992"/>
    <cellStyle name="Uthevingsfarge1 10" xfId="3309"/>
    <cellStyle name="Uthevingsfarge1 10 2" xfId="3978"/>
    <cellStyle name="Uthevingsfarge1 10 2 2" xfId="10995"/>
    <cellStyle name="Uthevingsfarge1 10 3" xfId="10994"/>
    <cellStyle name="Uthevingsfarge1 11" xfId="3310"/>
    <cellStyle name="Uthevingsfarge1 11 2" xfId="3979"/>
    <cellStyle name="Uthevingsfarge1 11 2 2" xfId="10997"/>
    <cellStyle name="Uthevingsfarge1 11 3" xfId="10996"/>
    <cellStyle name="Uthevingsfarge1 12" xfId="3311"/>
    <cellStyle name="Uthevingsfarge1 12 2" xfId="3980"/>
    <cellStyle name="Uthevingsfarge1 12 2 2" xfId="10999"/>
    <cellStyle name="Uthevingsfarge1 12 3" xfId="10998"/>
    <cellStyle name="Uthevingsfarge1 13" xfId="3312"/>
    <cellStyle name="Uthevingsfarge1 13 2" xfId="3981"/>
    <cellStyle name="Uthevingsfarge1 13 2 2" xfId="11001"/>
    <cellStyle name="Uthevingsfarge1 13 3" xfId="11000"/>
    <cellStyle name="Uthevingsfarge1 14" xfId="3313"/>
    <cellStyle name="Uthevingsfarge1 14 2" xfId="3982"/>
    <cellStyle name="Uthevingsfarge1 14 2 2" xfId="11003"/>
    <cellStyle name="Uthevingsfarge1 14 3" xfId="11002"/>
    <cellStyle name="Uthevingsfarge1 15" xfId="3314"/>
    <cellStyle name="Uthevingsfarge1 15 2" xfId="3983"/>
    <cellStyle name="Uthevingsfarge1 15 2 2" xfId="11005"/>
    <cellStyle name="Uthevingsfarge1 15 3" xfId="11004"/>
    <cellStyle name="Uthevingsfarge1 16" xfId="3315"/>
    <cellStyle name="Uthevingsfarge1 16 2" xfId="3984"/>
    <cellStyle name="Uthevingsfarge1 16 2 2" xfId="11007"/>
    <cellStyle name="Uthevingsfarge1 16 3" xfId="11006"/>
    <cellStyle name="Uthevingsfarge1 2" xfId="3316"/>
    <cellStyle name="Uthevingsfarge1 2 2" xfId="3985"/>
    <cellStyle name="Uthevingsfarge1 2 2 2" xfId="11009"/>
    <cellStyle name="Uthevingsfarge1 2 3" xfId="11008"/>
    <cellStyle name="Uthevingsfarge1 3" xfId="3317"/>
    <cellStyle name="Uthevingsfarge1 3 2" xfId="3986"/>
    <cellStyle name="Uthevingsfarge1 3 2 2" xfId="11011"/>
    <cellStyle name="Uthevingsfarge1 3 3" xfId="11010"/>
    <cellStyle name="Uthevingsfarge1 4" xfId="3318"/>
    <cellStyle name="Uthevingsfarge1 4 2" xfId="3987"/>
    <cellStyle name="Uthevingsfarge1 4 2 2" xfId="11013"/>
    <cellStyle name="Uthevingsfarge1 4 3" xfId="11012"/>
    <cellStyle name="Uthevingsfarge1 5" xfId="3319"/>
    <cellStyle name="Uthevingsfarge1 5 2" xfId="3988"/>
    <cellStyle name="Uthevingsfarge1 5 2 2" xfId="11015"/>
    <cellStyle name="Uthevingsfarge1 5 3" xfId="11014"/>
    <cellStyle name="Uthevingsfarge1 6" xfId="3320"/>
    <cellStyle name="Uthevingsfarge1 6 2" xfId="3989"/>
    <cellStyle name="Uthevingsfarge1 6 2 2" xfId="11017"/>
    <cellStyle name="Uthevingsfarge1 6 3" xfId="11016"/>
    <cellStyle name="Uthevingsfarge1 7" xfId="3321"/>
    <cellStyle name="Uthevingsfarge1 7 2" xfId="3990"/>
    <cellStyle name="Uthevingsfarge1 7 2 2" xfId="11019"/>
    <cellStyle name="Uthevingsfarge1 7 3" xfId="11018"/>
    <cellStyle name="Uthevingsfarge1 8" xfId="3322"/>
    <cellStyle name="Uthevingsfarge1 8 2" xfId="3991"/>
    <cellStyle name="Uthevingsfarge1 8 2 2" xfId="11021"/>
    <cellStyle name="Uthevingsfarge1 8 3" xfId="11020"/>
    <cellStyle name="Uthevingsfarge1 9" xfId="3323"/>
    <cellStyle name="Uthevingsfarge1 9 2" xfId="3992"/>
    <cellStyle name="Uthevingsfarge1 9 2 2" xfId="11023"/>
    <cellStyle name="Uthevingsfarge1 9 3" xfId="11022"/>
    <cellStyle name="Uthevingsfarge2 10" xfId="3324"/>
    <cellStyle name="Uthevingsfarge2 10 2" xfId="3993"/>
    <cellStyle name="Uthevingsfarge2 10 2 2" xfId="11025"/>
    <cellStyle name="Uthevingsfarge2 10 3" xfId="11024"/>
    <cellStyle name="Uthevingsfarge2 11" xfId="3325"/>
    <cellStyle name="Uthevingsfarge2 11 2" xfId="3994"/>
    <cellStyle name="Uthevingsfarge2 11 2 2" xfId="11027"/>
    <cellStyle name="Uthevingsfarge2 11 3" xfId="11026"/>
    <cellStyle name="Uthevingsfarge2 12" xfId="3326"/>
    <cellStyle name="Uthevingsfarge2 12 2" xfId="3995"/>
    <cellStyle name="Uthevingsfarge2 12 2 2" xfId="11029"/>
    <cellStyle name="Uthevingsfarge2 12 3" xfId="11028"/>
    <cellStyle name="Uthevingsfarge2 13" xfId="3327"/>
    <cellStyle name="Uthevingsfarge2 13 2" xfId="3996"/>
    <cellStyle name="Uthevingsfarge2 13 2 2" xfId="11031"/>
    <cellStyle name="Uthevingsfarge2 13 3" xfId="11030"/>
    <cellStyle name="Uthevingsfarge2 14" xfId="3328"/>
    <cellStyle name="Uthevingsfarge2 14 2" xfId="3997"/>
    <cellStyle name="Uthevingsfarge2 14 2 2" xfId="11033"/>
    <cellStyle name="Uthevingsfarge2 14 3" xfId="11032"/>
    <cellStyle name="Uthevingsfarge2 15" xfId="3329"/>
    <cellStyle name="Uthevingsfarge2 15 2" xfId="3998"/>
    <cellStyle name="Uthevingsfarge2 15 2 2" xfId="11035"/>
    <cellStyle name="Uthevingsfarge2 15 3" xfId="11034"/>
    <cellStyle name="Uthevingsfarge2 16" xfId="3330"/>
    <cellStyle name="Uthevingsfarge2 16 2" xfId="3999"/>
    <cellStyle name="Uthevingsfarge2 16 2 2" xfId="11037"/>
    <cellStyle name="Uthevingsfarge2 16 3" xfId="11036"/>
    <cellStyle name="Uthevingsfarge2 2" xfId="3331"/>
    <cellStyle name="Uthevingsfarge2 2 2" xfId="4000"/>
    <cellStyle name="Uthevingsfarge2 2 2 2" xfId="11039"/>
    <cellStyle name="Uthevingsfarge2 2 3" xfId="11038"/>
    <cellStyle name="Uthevingsfarge2 3" xfId="3332"/>
    <cellStyle name="Uthevingsfarge2 3 2" xfId="4001"/>
    <cellStyle name="Uthevingsfarge2 3 2 2" xfId="11041"/>
    <cellStyle name="Uthevingsfarge2 3 3" xfId="11040"/>
    <cellStyle name="Uthevingsfarge2 4" xfId="3333"/>
    <cellStyle name="Uthevingsfarge2 4 2" xfId="4002"/>
    <cellStyle name="Uthevingsfarge2 4 2 2" xfId="11043"/>
    <cellStyle name="Uthevingsfarge2 4 3" xfId="11042"/>
    <cellStyle name="Uthevingsfarge2 5" xfId="3334"/>
    <cellStyle name="Uthevingsfarge2 5 2" xfId="4003"/>
    <cellStyle name="Uthevingsfarge2 5 2 2" xfId="11045"/>
    <cellStyle name="Uthevingsfarge2 5 3" xfId="11044"/>
    <cellStyle name="Uthevingsfarge2 6" xfId="3335"/>
    <cellStyle name="Uthevingsfarge2 6 2" xfId="4004"/>
    <cellStyle name="Uthevingsfarge2 6 2 2" xfId="11047"/>
    <cellStyle name="Uthevingsfarge2 6 3" xfId="11046"/>
    <cellStyle name="Uthevingsfarge2 7" xfId="3336"/>
    <cellStyle name="Uthevingsfarge2 7 2" xfId="4005"/>
    <cellStyle name="Uthevingsfarge2 7 2 2" xfId="11049"/>
    <cellStyle name="Uthevingsfarge2 7 3" xfId="11048"/>
    <cellStyle name="Uthevingsfarge2 8" xfId="3337"/>
    <cellStyle name="Uthevingsfarge2 8 2" xfId="4006"/>
    <cellStyle name="Uthevingsfarge2 8 2 2" xfId="11051"/>
    <cellStyle name="Uthevingsfarge2 8 3" xfId="11050"/>
    <cellStyle name="Uthevingsfarge2 9" xfId="3338"/>
    <cellStyle name="Uthevingsfarge2 9 2" xfId="4007"/>
    <cellStyle name="Uthevingsfarge2 9 2 2" xfId="11053"/>
    <cellStyle name="Uthevingsfarge2 9 3" xfId="11052"/>
    <cellStyle name="Uthevingsfarge3 10" xfId="3339"/>
    <cellStyle name="Uthevingsfarge3 10 2" xfId="4008"/>
    <cellStyle name="Uthevingsfarge3 10 2 2" xfId="11055"/>
    <cellStyle name="Uthevingsfarge3 10 3" xfId="11054"/>
    <cellStyle name="Uthevingsfarge3 11" xfId="3340"/>
    <cellStyle name="Uthevingsfarge3 11 2" xfId="4009"/>
    <cellStyle name="Uthevingsfarge3 11 2 2" xfId="11057"/>
    <cellStyle name="Uthevingsfarge3 11 3" xfId="11056"/>
    <cellStyle name="Uthevingsfarge3 12" xfId="3341"/>
    <cellStyle name="Uthevingsfarge3 12 2" xfId="4010"/>
    <cellStyle name="Uthevingsfarge3 12 2 2" xfId="11059"/>
    <cellStyle name="Uthevingsfarge3 12 3" xfId="11058"/>
    <cellStyle name="Uthevingsfarge3 13" xfId="3342"/>
    <cellStyle name="Uthevingsfarge3 13 2" xfId="4011"/>
    <cellStyle name="Uthevingsfarge3 13 2 2" xfId="11061"/>
    <cellStyle name="Uthevingsfarge3 13 3" xfId="11060"/>
    <cellStyle name="Uthevingsfarge3 14" xfId="3343"/>
    <cellStyle name="Uthevingsfarge3 14 2" xfId="4012"/>
    <cellStyle name="Uthevingsfarge3 14 2 2" xfId="11063"/>
    <cellStyle name="Uthevingsfarge3 14 3" xfId="11062"/>
    <cellStyle name="Uthevingsfarge3 15" xfId="3344"/>
    <cellStyle name="Uthevingsfarge3 15 2" xfId="4013"/>
    <cellStyle name="Uthevingsfarge3 15 2 2" xfId="11065"/>
    <cellStyle name="Uthevingsfarge3 15 3" xfId="11064"/>
    <cellStyle name="Uthevingsfarge3 16" xfId="3345"/>
    <cellStyle name="Uthevingsfarge3 16 2" xfId="4014"/>
    <cellStyle name="Uthevingsfarge3 16 2 2" xfId="11067"/>
    <cellStyle name="Uthevingsfarge3 16 3" xfId="11066"/>
    <cellStyle name="Uthevingsfarge3 2" xfId="3346"/>
    <cellStyle name="Uthevingsfarge3 2 2" xfId="4015"/>
    <cellStyle name="Uthevingsfarge3 2 2 2" xfId="11069"/>
    <cellStyle name="Uthevingsfarge3 2 3" xfId="11068"/>
    <cellStyle name="Uthevingsfarge3 3" xfId="3347"/>
    <cellStyle name="Uthevingsfarge3 3 2" xfId="4016"/>
    <cellStyle name="Uthevingsfarge3 3 2 2" xfId="11071"/>
    <cellStyle name="Uthevingsfarge3 3 3" xfId="11070"/>
    <cellStyle name="Uthevingsfarge3 4" xfId="3348"/>
    <cellStyle name="Uthevingsfarge3 4 2" xfId="4017"/>
    <cellStyle name="Uthevingsfarge3 4 2 2" xfId="11073"/>
    <cellStyle name="Uthevingsfarge3 4 3" xfId="11072"/>
    <cellStyle name="Uthevingsfarge3 5" xfId="3349"/>
    <cellStyle name="Uthevingsfarge3 5 2" xfId="4018"/>
    <cellStyle name="Uthevingsfarge3 5 2 2" xfId="11075"/>
    <cellStyle name="Uthevingsfarge3 5 3" xfId="11074"/>
    <cellStyle name="Uthevingsfarge3 6" xfId="3350"/>
    <cellStyle name="Uthevingsfarge3 6 2" xfId="4019"/>
    <cellStyle name="Uthevingsfarge3 6 2 2" xfId="11077"/>
    <cellStyle name="Uthevingsfarge3 6 3" xfId="11076"/>
    <cellStyle name="Uthevingsfarge3 7" xfId="3351"/>
    <cellStyle name="Uthevingsfarge3 7 2" xfId="4020"/>
    <cellStyle name="Uthevingsfarge3 7 2 2" xfId="11079"/>
    <cellStyle name="Uthevingsfarge3 7 3" xfId="11078"/>
    <cellStyle name="Uthevingsfarge3 8" xfId="3352"/>
    <cellStyle name="Uthevingsfarge3 8 2" xfId="4021"/>
    <cellStyle name="Uthevingsfarge3 8 2 2" xfId="11081"/>
    <cellStyle name="Uthevingsfarge3 8 3" xfId="11080"/>
    <cellStyle name="Uthevingsfarge3 9" xfId="3353"/>
    <cellStyle name="Uthevingsfarge3 9 2" xfId="4022"/>
    <cellStyle name="Uthevingsfarge3 9 2 2" xfId="11083"/>
    <cellStyle name="Uthevingsfarge3 9 3" xfId="11082"/>
    <cellStyle name="Uthevingsfarge4 10" xfId="3354"/>
    <cellStyle name="Uthevingsfarge4 10 2" xfId="4023"/>
    <cellStyle name="Uthevingsfarge4 10 2 2" xfId="11085"/>
    <cellStyle name="Uthevingsfarge4 10 3" xfId="11084"/>
    <cellStyle name="Uthevingsfarge4 11" xfId="3355"/>
    <cellStyle name="Uthevingsfarge4 11 2" xfId="4024"/>
    <cellStyle name="Uthevingsfarge4 11 2 2" xfId="11087"/>
    <cellStyle name="Uthevingsfarge4 11 3" xfId="11086"/>
    <cellStyle name="Uthevingsfarge4 12" xfId="3356"/>
    <cellStyle name="Uthevingsfarge4 12 2" xfId="4025"/>
    <cellStyle name="Uthevingsfarge4 12 2 2" xfId="11089"/>
    <cellStyle name="Uthevingsfarge4 12 3" xfId="11088"/>
    <cellStyle name="Uthevingsfarge4 13" xfId="3357"/>
    <cellStyle name="Uthevingsfarge4 13 2" xfId="4026"/>
    <cellStyle name="Uthevingsfarge4 13 2 2" xfId="11091"/>
    <cellStyle name="Uthevingsfarge4 13 3" xfId="11090"/>
    <cellStyle name="Uthevingsfarge4 14" xfId="3358"/>
    <cellStyle name="Uthevingsfarge4 14 2" xfId="4027"/>
    <cellStyle name="Uthevingsfarge4 14 2 2" xfId="11093"/>
    <cellStyle name="Uthevingsfarge4 14 3" xfId="11092"/>
    <cellStyle name="Uthevingsfarge4 15" xfId="3359"/>
    <cellStyle name="Uthevingsfarge4 15 2" xfId="4028"/>
    <cellStyle name="Uthevingsfarge4 15 2 2" xfId="11095"/>
    <cellStyle name="Uthevingsfarge4 15 3" xfId="11094"/>
    <cellStyle name="Uthevingsfarge4 16" xfId="3360"/>
    <cellStyle name="Uthevingsfarge4 16 2" xfId="4029"/>
    <cellStyle name="Uthevingsfarge4 16 2 2" xfId="11097"/>
    <cellStyle name="Uthevingsfarge4 16 3" xfId="11096"/>
    <cellStyle name="Uthevingsfarge4 2" xfId="3361"/>
    <cellStyle name="Uthevingsfarge4 2 2" xfId="4030"/>
    <cellStyle name="Uthevingsfarge4 2 2 2" xfId="11099"/>
    <cellStyle name="Uthevingsfarge4 2 3" xfId="11098"/>
    <cellStyle name="Uthevingsfarge4 3" xfId="3362"/>
    <cellStyle name="Uthevingsfarge4 3 2" xfId="4031"/>
    <cellStyle name="Uthevingsfarge4 3 2 2" xfId="11101"/>
    <cellStyle name="Uthevingsfarge4 3 3" xfId="11100"/>
    <cellStyle name="Uthevingsfarge4 4" xfId="3363"/>
    <cellStyle name="Uthevingsfarge4 4 2" xfId="4032"/>
    <cellStyle name="Uthevingsfarge4 4 2 2" xfId="11103"/>
    <cellStyle name="Uthevingsfarge4 4 3" xfId="11102"/>
    <cellStyle name="Uthevingsfarge4 5" xfId="3364"/>
    <cellStyle name="Uthevingsfarge4 5 2" xfId="4033"/>
    <cellStyle name="Uthevingsfarge4 5 2 2" xfId="11105"/>
    <cellStyle name="Uthevingsfarge4 5 3" xfId="11104"/>
    <cellStyle name="Uthevingsfarge4 6" xfId="3365"/>
    <cellStyle name="Uthevingsfarge4 6 2" xfId="4034"/>
    <cellStyle name="Uthevingsfarge4 6 2 2" xfId="11107"/>
    <cellStyle name="Uthevingsfarge4 6 3" xfId="11106"/>
    <cellStyle name="Uthevingsfarge4 7" xfId="3366"/>
    <cellStyle name="Uthevingsfarge4 7 2" xfId="4035"/>
    <cellStyle name="Uthevingsfarge4 7 2 2" xfId="11109"/>
    <cellStyle name="Uthevingsfarge4 7 3" xfId="11108"/>
    <cellStyle name="Uthevingsfarge4 8" xfId="3367"/>
    <cellStyle name="Uthevingsfarge4 8 2" xfId="4036"/>
    <cellStyle name="Uthevingsfarge4 8 2 2" xfId="11111"/>
    <cellStyle name="Uthevingsfarge4 8 3" xfId="11110"/>
    <cellStyle name="Uthevingsfarge4 9" xfId="3368"/>
    <cellStyle name="Uthevingsfarge4 9 2" xfId="4037"/>
    <cellStyle name="Uthevingsfarge4 9 2 2" xfId="11113"/>
    <cellStyle name="Uthevingsfarge4 9 3" xfId="11112"/>
    <cellStyle name="Uthevingsfarge5 10" xfId="3369"/>
    <cellStyle name="Uthevingsfarge5 10 2" xfId="4038"/>
    <cellStyle name="Uthevingsfarge5 10 2 2" xfId="11115"/>
    <cellStyle name="Uthevingsfarge5 10 3" xfId="11114"/>
    <cellStyle name="Uthevingsfarge5 11" xfId="3370"/>
    <cellStyle name="Uthevingsfarge5 11 2" xfId="4040"/>
    <cellStyle name="Uthevingsfarge5 11 3" xfId="4039"/>
    <cellStyle name="Uthevingsfarge5 11 4" xfId="16271"/>
    <cellStyle name="Uthevingsfarge5 12" xfId="3371"/>
    <cellStyle name="Uthevingsfarge5 12 2" xfId="4042"/>
    <cellStyle name="Uthevingsfarge5 12 3" xfId="4041"/>
    <cellStyle name="Uthevingsfarge5 12 4" xfId="16272"/>
    <cellStyle name="Uthevingsfarge5 13" xfId="3372"/>
    <cellStyle name="Uthevingsfarge5 13 2" xfId="4044"/>
    <cellStyle name="Uthevingsfarge5 13 3" xfId="4043"/>
    <cellStyle name="Uthevingsfarge5 13 4" xfId="16273"/>
    <cellStyle name="Uthevingsfarge5 14" xfId="3373"/>
    <cellStyle name="Uthevingsfarge5 14 2" xfId="4046"/>
    <cellStyle name="Uthevingsfarge5 14 3" xfId="4045"/>
    <cellStyle name="Uthevingsfarge5 14 4" xfId="16274"/>
    <cellStyle name="Uthevingsfarge5 15" xfId="3374"/>
    <cellStyle name="Uthevingsfarge5 15 2" xfId="4048"/>
    <cellStyle name="Uthevingsfarge5 15 3" xfId="4047"/>
    <cellStyle name="Uthevingsfarge5 15 4" xfId="16275"/>
    <cellStyle name="Uthevingsfarge5 16" xfId="3375"/>
    <cellStyle name="Uthevingsfarge5 16 2" xfId="4050"/>
    <cellStyle name="Uthevingsfarge5 16 3" xfId="4049"/>
    <cellStyle name="Uthevingsfarge5 16 4" xfId="16276"/>
    <cellStyle name="Uthevingsfarge5 2" xfId="3376"/>
    <cellStyle name="Uthevingsfarge5 2 2" xfId="4052"/>
    <cellStyle name="Uthevingsfarge5 2 3" xfId="4051"/>
    <cellStyle name="Uthevingsfarge5 2 4" xfId="16277"/>
    <cellStyle name="Uthevingsfarge5 3" xfId="3377"/>
    <cellStyle name="Uthevingsfarge5 3 2" xfId="4054"/>
    <cellStyle name="Uthevingsfarge5 3 3" xfId="4053"/>
    <cellStyle name="Uthevingsfarge5 3 4" xfId="16278"/>
    <cellStyle name="Uthevingsfarge5 4" xfId="3378"/>
    <cellStyle name="Uthevingsfarge5 4 2" xfId="4056"/>
    <cellStyle name="Uthevingsfarge5 4 3" xfId="4055"/>
    <cellStyle name="Uthevingsfarge5 4 4" xfId="16279"/>
    <cellStyle name="Uthevingsfarge5 5" xfId="3379"/>
    <cellStyle name="Uthevingsfarge5 5 2" xfId="4058"/>
    <cellStyle name="Uthevingsfarge5 5 3" xfId="4057"/>
    <cellStyle name="Uthevingsfarge5 5 4" xfId="16280"/>
    <cellStyle name="Uthevingsfarge5 6" xfId="3380"/>
    <cellStyle name="Uthevingsfarge5 6 2" xfId="4060"/>
    <cellStyle name="Uthevingsfarge5 6 3" xfId="4059"/>
    <cellStyle name="Uthevingsfarge5 6 4" xfId="16281"/>
    <cellStyle name="Uthevingsfarge5 7" xfId="3381"/>
    <cellStyle name="Uthevingsfarge5 7 2" xfId="4062"/>
    <cellStyle name="Uthevingsfarge5 7 3" xfId="4061"/>
    <cellStyle name="Uthevingsfarge5 7 4" xfId="16282"/>
    <cellStyle name="Uthevingsfarge5 8" xfId="3382"/>
    <cellStyle name="Uthevingsfarge5 8 2" xfId="4064"/>
    <cellStyle name="Uthevingsfarge5 8 3" xfId="4063"/>
    <cellStyle name="Uthevingsfarge5 8 4" xfId="16283"/>
    <cellStyle name="Uthevingsfarge5 9" xfId="3383"/>
    <cellStyle name="Uthevingsfarge5 9 2" xfId="4066"/>
    <cellStyle name="Uthevingsfarge5 9 3" xfId="4065"/>
    <cellStyle name="Uthevingsfarge5 9 4" xfId="16284"/>
    <cellStyle name="Uthevingsfarge6 10" xfId="3384"/>
    <cellStyle name="Uthevingsfarge6 10 2" xfId="4068"/>
    <cellStyle name="Uthevingsfarge6 10 3" xfId="4067"/>
    <cellStyle name="Uthevingsfarge6 10 4" xfId="16285"/>
    <cellStyle name="Uthevingsfarge6 11" xfId="3385"/>
    <cellStyle name="Uthevingsfarge6 11 2" xfId="4070"/>
    <cellStyle name="Uthevingsfarge6 11 3" xfId="4069"/>
    <cellStyle name="Uthevingsfarge6 11 4" xfId="16286"/>
    <cellStyle name="Uthevingsfarge6 12" xfId="3386"/>
    <cellStyle name="Uthevingsfarge6 12 2" xfId="4072"/>
    <cellStyle name="Uthevingsfarge6 12 3" xfId="4071"/>
    <cellStyle name="Uthevingsfarge6 12 4" xfId="16287"/>
    <cellStyle name="Uthevingsfarge6 13" xfId="3387"/>
    <cellStyle name="Uthevingsfarge6 13 2" xfId="4074"/>
    <cellStyle name="Uthevingsfarge6 13 3" xfId="4073"/>
    <cellStyle name="Uthevingsfarge6 13 4" xfId="16288"/>
    <cellStyle name="Uthevingsfarge6 14" xfId="3388"/>
    <cellStyle name="Uthevingsfarge6 14 2" xfId="4076"/>
    <cellStyle name="Uthevingsfarge6 14 3" xfId="4075"/>
    <cellStyle name="Uthevingsfarge6 14 4" xfId="16289"/>
    <cellStyle name="Uthevingsfarge6 15" xfId="3389"/>
    <cellStyle name="Uthevingsfarge6 15 2" xfId="4078"/>
    <cellStyle name="Uthevingsfarge6 15 3" xfId="4077"/>
    <cellStyle name="Uthevingsfarge6 15 4" xfId="16290"/>
    <cellStyle name="Uthevingsfarge6 16" xfId="3390"/>
    <cellStyle name="Uthevingsfarge6 16 2" xfId="4080"/>
    <cellStyle name="Uthevingsfarge6 16 3" xfId="4079"/>
    <cellStyle name="Uthevingsfarge6 16 4" xfId="16291"/>
    <cellStyle name="Uthevingsfarge6 2" xfId="3391"/>
    <cellStyle name="Uthevingsfarge6 2 2" xfId="4082"/>
    <cellStyle name="Uthevingsfarge6 2 3" xfId="4081"/>
    <cellStyle name="Uthevingsfarge6 2 4" xfId="16292"/>
    <cellStyle name="Uthevingsfarge6 3" xfId="3392"/>
    <cellStyle name="Uthevingsfarge6 3 2" xfId="4084"/>
    <cellStyle name="Uthevingsfarge6 3 3" xfId="4083"/>
    <cellStyle name="Uthevingsfarge6 3 4" xfId="16293"/>
    <cellStyle name="Uthevingsfarge6 4" xfId="3393"/>
    <cellStyle name="Uthevingsfarge6 4 2" xfId="4086"/>
    <cellStyle name="Uthevingsfarge6 4 3" xfId="4085"/>
    <cellStyle name="Uthevingsfarge6 4 4" xfId="16294"/>
    <cellStyle name="Uthevingsfarge6 5" xfId="3394"/>
    <cellStyle name="Uthevingsfarge6 5 2" xfId="4088"/>
    <cellStyle name="Uthevingsfarge6 5 3" xfId="4087"/>
    <cellStyle name="Uthevingsfarge6 5 4" xfId="16295"/>
    <cellStyle name="Uthevingsfarge6 6" xfId="3395"/>
    <cellStyle name="Uthevingsfarge6 6 2" xfId="4090"/>
    <cellStyle name="Uthevingsfarge6 6 3" xfId="4089"/>
    <cellStyle name="Uthevingsfarge6 6 4" xfId="16296"/>
    <cellStyle name="Uthevingsfarge6 7" xfId="3396"/>
    <cellStyle name="Uthevingsfarge6 7 2" xfId="4092"/>
    <cellStyle name="Uthevingsfarge6 7 3" xfId="4091"/>
    <cellStyle name="Uthevingsfarge6 7 4" xfId="16297"/>
    <cellStyle name="Uthevingsfarge6 8" xfId="3397"/>
    <cellStyle name="Uthevingsfarge6 8 2" xfId="4094"/>
    <cellStyle name="Uthevingsfarge6 8 3" xfId="4093"/>
    <cellStyle name="Uthevingsfarge6 8 4" xfId="16298"/>
    <cellStyle name="Uthevingsfarge6 9" xfId="3398"/>
    <cellStyle name="Uthevingsfarge6 9 2" xfId="4096"/>
    <cellStyle name="Uthevingsfarge6 9 3" xfId="4095"/>
    <cellStyle name="Uthevingsfarge6 9 4" xfId="16299"/>
    <cellStyle name="Varseltekst 10" xfId="3399"/>
    <cellStyle name="Varseltekst 10 2" xfId="4098"/>
    <cellStyle name="Varseltekst 10 3" xfId="4097"/>
    <cellStyle name="Varseltekst 10 4" xfId="16300"/>
    <cellStyle name="Varseltekst 11" xfId="3400"/>
    <cellStyle name="Varseltekst 11 2" xfId="4100"/>
    <cellStyle name="Varseltekst 11 3" xfId="4099"/>
    <cellStyle name="Varseltekst 11 4" xfId="16301"/>
    <cellStyle name="Varseltekst 12" xfId="3401"/>
    <cellStyle name="Varseltekst 12 2" xfId="4102"/>
    <cellStyle name="Varseltekst 12 3" xfId="4101"/>
    <cellStyle name="Varseltekst 12 4" xfId="16302"/>
    <cellStyle name="Varseltekst 13" xfId="3402"/>
    <cellStyle name="Varseltekst 13 2" xfId="4104"/>
    <cellStyle name="Varseltekst 13 3" xfId="4103"/>
    <cellStyle name="Varseltekst 13 4" xfId="16303"/>
    <cellStyle name="Varseltekst 14" xfId="3403"/>
    <cellStyle name="Varseltekst 14 2" xfId="4106"/>
    <cellStyle name="Varseltekst 14 3" xfId="4105"/>
    <cellStyle name="Varseltekst 14 4" xfId="16304"/>
    <cellStyle name="Varseltekst 15" xfId="3404"/>
    <cellStyle name="Varseltekst 15 2" xfId="4108"/>
    <cellStyle name="Varseltekst 15 3" xfId="4107"/>
    <cellStyle name="Varseltekst 15 4" xfId="16305"/>
    <cellStyle name="Varseltekst 16" xfId="3405"/>
    <cellStyle name="Varseltekst 16 2" xfId="4110"/>
    <cellStyle name="Varseltekst 16 3" xfId="4109"/>
    <cellStyle name="Varseltekst 16 4" xfId="16306"/>
    <cellStyle name="Varseltekst 2" xfId="3406"/>
    <cellStyle name="Varseltekst 2 2" xfId="4112"/>
    <cellStyle name="Varseltekst 2 3" xfId="4111"/>
    <cellStyle name="Varseltekst 2 4" xfId="16307"/>
    <cellStyle name="Varseltekst 3" xfId="3407"/>
    <cellStyle name="Varseltekst 3 2" xfId="4114"/>
    <cellStyle name="Varseltekst 3 3" xfId="4113"/>
    <cellStyle name="Varseltekst 3 4" xfId="16308"/>
    <cellStyle name="Varseltekst 4" xfId="3408"/>
    <cellStyle name="Varseltekst 4 2" xfId="4116"/>
    <cellStyle name="Varseltekst 4 3" xfId="4115"/>
    <cellStyle name="Varseltekst 4 4" xfId="16309"/>
    <cellStyle name="Varseltekst 5" xfId="3409"/>
    <cellStyle name="Varseltekst 5 2" xfId="4118"/>
    <cellStyle name="Varseltekst 5 3" xfId="4117"/>
    <cellStyle name="Varseltekst 5 4" xfId="16310"/>
    <cellStyle name="Varseltekst 6" xfId="3410"/>
    <cellStyle name="Varseltekst 6 2" xfId="4120"/>
    <cellStyle name="Varseltekst 6 3" xfId="4119"/>
    <cellStyle name="Varseltekst 6 4" xfId="16311"/>
    <cellStyle name="Varseltekst 7" xfId="3411"/>
    <cellStyle name="Varseltekst 7 2" xfId="4122"/>
    <cellStyle name="Varseltekst 7 3" xfId="4121"/>
    <cellStyle name="Varseltekst 7 4" xfId="16312"/>
    <cellStyle name="Varseltekst 8" xfId="3412"/>
    <cellStyle name="Varseltekst 8 2" xfId="4124"/>
    <cellStyle name="Varseltekst 8 3" xfId="4123"/>
    <cellStyle name="Varseltekst 8 4" xfId="16313"/>
    <cellStyle name="Varseltekst 9" xfId="3413"/>
    <cellStyle name="Varseltekst 9 2" xfId="4126"/>
    <cellStyle name="Varseltekst 9 3" xfId="4125"/>
    <cellStyle name="Varseltekst 9 4" xfId="16314"/>
    <cellStyle name="Warning Text 2" xfId="3414"/>
    <cellStyle name="Warning Text 2 2" xfId="4128"/>
    <cellStyle name="Warning Text 2 3" xfId="4127"/>
    <cellStyle name="Warning Text 2 4" xfId="16315"/>
  </cellStyles>
  <dxfs count="0"/>
  <tableStyles count="0" defaultTableStyle="TableStyleMedium2" defaultPivotStyle="PivotStyleLight16"/>
  <colors>
    <mruColors>
      <color rgb="FFDA291C"/>
      <color rgb="FFB7C9D3"/>
      <color rgb="FF7A9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646388888888883E-2"/>
          <c:y val="3.1094097222222221E-2"/>
          <c:w val="0.80401534722222223"/>
          <c:h val="0.92028506944444444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[1]Sheet1!$S$2</c:f>
              <c:strCache>
                <c:ptCount val="1"/>
                <c:pt idx="0">
                  <c:v>Planned amortisation</c:v>
                </c:pt>
              </c:strCache>
            </c:strRef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Ref>
              <c:f>[1]Sheet1!$R$3:$R$51</c:f>
              <c:numCache>
                <c:formatCode>General</c:formatCode>
                <c:ptCount val="49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  <c:pt idx="33">
                  <c:v>44742</c:v>
                </c:pt>
                <c:pt idx="34">
                  <c:v>44834</c:v>
                </c:pt>
                <c:pt idx="35">
                  <c:v>44926</c:v>
                </c:pt>
                <c:pt idx="36">
                  <c:v>45016</c:v>
                </c:pt>
                <c:pt idx="37">
                  <c:v>45107</c:v>
                </c:pt>
                <c:pt idx="38">
                  <c:v>45199</c:v>
                </c:pt>
                <c:pt idx="39">
                  <c:v>45291</c:v>
                </c:pt>
                <c:pt idx="40">
                  <c:v>45382</c:v>
                </c:pt>
                <c:pt idx="41">
                  <c:v>45473</c:v>
                </c:pt>
                <c:pt idx="42">
                  <c:v>45565</c:v>
                </c:pt>
                <c:pt idx="43">
                  <c:v>45657</c:v>
                </c:pt>
                <c:pt idx="44">
                  <c:v>45747</c:v>
                </c:pt>
                <c:pt idx="45">
                  <c:v>45838</c:v>
                </c:pt>
                <c:pt idx="46">
                  <c:v>45930</c:v>
                </c:pt>
                <c:pt idx="47">
                  <c:v>46022</c:v>
                </c:pt>
                <c:pt idx="48">
                  <c:v>46112</c:v>
                </c:pt>
              </c:numCache>
            </c:numRef>
          </c:xVal>
          <c:yVal>
            <c:numRef>
              <c:f>[1]Sheet1!$S$3:$S$51</c:f>
              <c:numCache>
                <c:formatCode>General</c:formatCode>
                <c:ptCount val="49"/>
                <c:pt idx="0">
                  <c:v>14722176402.529999</c:v>
                </c:pt>
                <c:pt idx="1">
                  <c:v>14644288177.529999</c:v>
                </c:pt>
                <c:pt idx="2">
                  <c:v>14564380835.129999</c:v>
                </c:pt>
                <c:pt idx="3">
                  <c:v>14484691805.629999</c:v>
                </c:pt>
                <c:pt idx="4">
                  <c:v>14403652765.75</c:v>
                </c:pt>
                <c:pt idx="5">
                  <c:v>14320357030.75</c:v>
                </c:pt>
                <c:pt idx="6">
                  <c:v>14235971715.75</c:v>
                </c:pt>
                <c:pt idx="7">
                  <c:v>14151892127.75</c:v>
                </c:pt>
                <c:pt idx="8">
                  <c:v>14066229843.75</c:v>
                </c:pt>
                <c:pt idx="9">
                  <c:v>13977043682.75</c:v>
                </c:pt>
                <c:pt idx="10">
                  <c:v>13875969390.879999</c:v>
                </c:pt>
                <c:pt idx="11">
                  <c:v>13771308264.16</c:v>
                </c:pt>
                <c:pt idx="12">
                  <c:v>13657901862.110001</c:v>
                </c:pt>
                <c:pt idx="13">
                  <c:v>13536222873.130001</c:v>
                </c:pt>
                <c:pt idx="14">
                  <c:v>13365038234.34</c:v>
                </c:pt>
                <c:pt idx="15">
                  <c:v>13202540011.559999</c:v>
                </c:pt>
                <c:pt idx="16">
                  <c:v>12958550846.699999</c:v>
                </c:pt>
                <c:pt idx="17">
                  <c:v>12675351356.48</c:v>
                </c:pt>
                <c:pt idx="18">
                  <c:v>12207044167.129999</c:v>
                </c:pt>
                <c:pt idx="19">
                  <c:v>11803085161.82</c:v>
                </c:pt>
                <c:pt idx="20">
                  <c:v>11333292296.35</c:v>
                </c:pt>
                <c:pt idx="21">
                  <c:v>11089357977.43</c:v>
                </c:pt>
                <c:pt idx="22">
                  <c:v>10852860406.08</c:v>
                </c:pt>
                <c:pt idx="23">
                  <c:v>10613893003.35</c:v>
                </c:pt>
                <c:pt idx="24">
                  <c:v>10413228532.41</c:v>
                </c:pt>
                <c:pt idx="25">
                  <c:v>10244821094.99</c:v>
                </c:pt>
                <c:pt idx="26">
                  <c:v>10077792718.139999</c:v>
                </c:pt>
                <c:pt idx="27">
                  <c:v>9878559698.2699986</c:v>
                </c:pt>
                <c:pt idx="28">
                  <c:v>9705472188.1299992</c:v>
                </c:pt>
                <c:pt idx="29">
                  <c:v>9419369595.4799995</c:v>
                </c:pt>
                <c:pt idx="30">
                  <c:v>8995237706.3799992</c:v>
                </c:pt>
                <c:pt idx="31">
                  <c:v>8623767989.1899986</c:v>
                </c:pt>
                <c:pt idx="32">
                  <c:v>8086578165.789999</c:v>
                </c:pt>
                <c:pt idx="33">
                  <c:v>7757622747.9099989</c:v>
                </c:pt>
                <c:pt idx="34">
                  <c:v>7279885955.5699987</c:v>
                </c:pt>
                <c:pt idx="35">
                  <c:v>6938960637.0599985</c:v>
                </c:pt>
                <c:pt idx="36">
                  <c:v>6420996060.2099981</c:v>
                </c:pt>
                <c:pt idx="37">
                  <c:v>5850810262.119998</c:v>
                </c:pt>
                <c:pt idx="38">
                  <c:v>5530577291.6499977</c:v>
                </c:pt>
                <c:pt idx="39">
                  <c:v>5416151364.4399977</c:v>
                </c:pt>
                <c:pt idx="40">
                  <c:v>5301023596.5099974</c:v>
                </c:pt>
                <c:pt idx="41">
                  <c:v>5186288084.5099974</c:v>
                </c:pt>
                <c:pt idx="42">
                  <c:v>5072001582.3999977</c:v>
                </c:pt>
                <c:pt idx="43">
                  <c:v>4958197782.1499977</c:v>
                </c:pt>
                <c:pt idx="44">
                  <c:v>4843702020.1499977</c:v>
                </c:pt>
                <c:pt idx="45">
                  <c:v>4729551756.1499977</c:v>
                </c:pt>
                <c:pt idx="46">
                  <c:v>4616121918.5299978</c:v>
                </c:pt>
                <c:pt idx="47">
                  <c:v>4504144551.4199982</c:v>
                </c:pt>
                <c:pt idx="48">
                  <c:v>4392030602.6599979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85-4644-8DF3-8D4846BD84FE}"/>
            </c:ext>
          </c:extLst>
        </c:ser>
        <c:ser>
          <c:idx val="1"/>
          <c:order val="1"/>
          <c:tx>
            <c:strRef>
              <c:f>[1]Sheet1!$T$2</c:f>
              <c:strCache>
                <c:ptCount val="1"/>
                <c:pt idx="0">
                  <c:v>Expected amortisation</c:v>
                </c:pt>
              </c:strCache>
            </c:strRef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Ref>
              <c:f>[1]Sheet1!$R$3:$R$51</c:f>
              <c:numCache>
                <c:formatCode>General</c:formatCode>
                <c:ptCount val="49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  <c:pt idx="33">
                  <c:v>44742</c:v>
                </c:pt>
                <c:pt idx="34">
                  <c:v>44834</c:v>
                </c:pt>
                <c:pt idx="35">
                  <c:v>44926</c:v>
                </c:pt>
                <c:pt idx="36">
                  <c:v>45016</c:v>
                </c:pt>
                <c:pt idx="37">
                  <c:v>45107</c:v>
                </c:pt>
                <c:pt idx="38">
                  <c:v>45199</c:v>
                </c:pt>
                <c:pt idx="39">
                  <c:v>45291</c:v>
                </c:pt>
                <c:pt idx="40">
                  <c:v>45382</c:v>
                </c:pt>
                <c:pt idx="41">
                  <c:v>45473</c:v>
                </c:pt>
                <c:pt idx="42">
                  <c:v>45565</c:v>
                </c:pt>
                <c:pt idx="43">
                  <c:v>45657</c:v>
                </c:pt>
                <c:pt idx="44">
                  <c:v>45747</c:v>
                </c:pt>
                <c:pt idx="45">
                  <c:v>45838</c:v>
                </c:pt>
                <c:pt idx="46">
                  <c:v>45930</c:v>
                </c:pt>
                <c:pt idx="47">
                  <c:v>46022</c:v>
                </c:pt>
                <c:pt idx="48">
                  <c:v>46112</c:v>
                </c:pt>
              </c:numCache>
            </c:numRef>
          </c:xVal>
          <c:yVal>
            <c:numRef>
              <c:f>[1]Sheet1!$T$3:$T$51</c:f>
              <c:numCache>
                <c:formatCode>General</c:formatCode>
                <c:ptCount val="49"/>
                <c:pt idx="0">
                  <c:v>13883171254.6875</c:v>
                </c:pt>
                <c:pt idx="1">
                  <c:v>13015473051.269531</c:v>
                </c:pt>
                <c:pt idx="2">
                  <c:v>12202005985.565186</c:v>
                </c:pt>
                <c:pt idx="3">
                  <c:v>11439380611.467361</c:v>
                </c:pt>
                <c:pt idx="4">
                  <c:v>10724419323.250652</c:v>
                </c:pt>
                <c:pt idx="5">
                  <c:v>10054143115.547487</c:v>
                </c:pt>
                <c:pt idx="6">
                  <c:v>9425759170.8257694</c:v>
                </c:pt>
                <c:pt idx="7">
                  <c:v>8836649222.6491585</c:v>
                </c:pt>
                <c:pt idx="8">
                  <c:v>8284358646.2335863</c:v>
                </c:pt>
                <c:pt idx="9">
                  <c:v>7766586230.8439875</c:v>
                </c:pt>
                <c:pt idx="10">
                  <c:v>7281174591.4162378</c:v>
                </c:pt>
                <c:pt idx="11">
                  <c:v>6826101179.4527225</c:v>
                </c:pt>
                <c:pt idx="12">
                  <c:v>6399469855.736927</c:v>
                </c:pt>
                <c:pt idx="13">
                  <c:v>5999502989.7533693</c:v>
                </c:pt>
                <c:pt idx="14">
                  <c:v>5624534052.8937836</c:v>
                </c:pt>
                <c:pt idx="15">
                  <c:v>5273000674.5879221</c:v>
                </c:pt>
                <c:pt idx="16">
                  <c:v>4943438132.426177</c:v>
                </c:pt>
                <c:pt idx="17">
                  <c:v>4634473249.1495409</c:v>
                </c:pt>
                <c:pt idx="18">
                  <c:v>4344818671.0776949</c:v>
                </c:pt>
                <c:pt idx="19">
                  <c:v>4073267504.1353388</c:v>
                </c:pt>
                <c:pt idx="20">
                  <c:v>3818688285.1268802</c:v>
                </c:pt>
                <c:pt idx="21">
                  <c:v>3580020267.3064504</c:v>
                </c:pt>
                <c:pt idx="22">
                  <c:v>3356269000.5997972</c:v>
                </c:pt>
                <c:pt idx="23">
                  <c:v>3146502188.0623097</c:v>
                </c:pt>
                <c:pt idx="24">
                  <c:v>2949845801.3084154</c:v>
                </c:pt>
                <c:pt idx="25">
                  <c:v>2765480438.7266393</c:v>
                </c:pt>
                <c:pt idx="26">
                  <c:v>2592637911.3062243</c:v>
                </c:pt>
                <c:pt idx="27">
                  <c:v>2430598041.8495855</c:v>
                </c:pt>
                <c:pt idx="28">
                  <c:v>2278685664.2339864</c:v>
                </c:pt>
                <c:pt idx="29">
                  <c:v>2136267810.2193623</c:v>
                </c:pt>
                <c:pt idx="30">
                  <c:v>2002751072.0806522</c:v>
                </c:pt>
                <c:pt idx="31">
                  <c:v>1877579130.0756116</c:v>
                </c:pt>
                <c:pt idx="32">
                  <c:v>1760230434.4458859</c:v>
                </c:pt>
                <c:pt idx="33">
                  <c:v>1650216032.2930181</c:v>
                </c:pt>
                <c:pt idx="34">
                  <c:v>1547077530.2747045</c:v>
                </c:pt>
                <c:pt idx="35">
                  <c:v>1450385184.6325355</c:v>
                </c:pt>
                <c:pt idx="36">
                  <c:v>1359736110.5930021</c:v>
                </c:pt>
                <c:pt idx="37">
                  <c:v>1274752603.6809394</c:v>
                </c:pt>
                <c:pt idx="38">
                  <c:v>1195080565.9508808</c:v>
                </c:pt>
                <c:pt idx="39">
                  <c:v>1120388030.5789506</c:v>
                </c:pt>
                <c:pt idx="40">
                  <c:v>1050363778.6677662</c:v>
                </c:pt>
                <c:pt idx="41">
                  <c:v>984716042.5010308</c:v>
                </c:pt>
                <c:pt idx="42">
                  <c:v>923171289.84471643</c:v>
                </c:pt>
                <c:pt idx="43">
                  <c:v>865473084.22942162</c:v>
                </c:pt>
                <c:pt idx="44">
                  <c:v>811381016.46508276</c:v>
                </c:pt>
                <c:pt idx="45">
                  <c:v>760669702.93601513</c:v>
                </c:pt>
                <c:pt idx="46">
                  <c:v>713127846.50251412</c:v>
                </c:pt>
                <c:pt idx="47">
                  <c:v>668557356.09610701</c:v>
                </c:pt>
                <c:pt idx="48">
                  <c:v>626772521.34010029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85-4644-8DF3-8D4846BD84FE}"/>
            </c:ext>
          </c:extLst>
        </c:ser>
        <c:ser>
          <c:idx val="2"/>
          <c:order val="2"/>
          <c:tx>
            <c:strRef>
              <c:f>[1]Sheet1!$U$2</c:f>
              <c:strCache>
                <c:ptCount val="1"/>
                <c:pt idx="0">
                  <c:v>Covered Bonds</c:v>
                </c:pt>
              </c:strCache>
            </c:strRef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Ref>
              <c:f>[1]Sheet1!$R$3:$R$51</c:f>
              <c:numCache>
                <c:formatCode>General</c:formatCode>
                <c:ptCount val="49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  <c:pt idx="33">
                  <c:v>44742</c:v>
                </c:pt>
                <c:pt idx="34">
                  <c:v>44834</c:v>
                </c:pt>
                <c:pt idx="35">
                  <c:v>44926</c:v>
                </c:pt>
                <c:pt idx="36">
                  <c:v>45016</c:v>
                </c:pt>
                <c:pt idx="37">
                  <c:v>45107</c:v>
                </c:pt>
                <c:pt idx="38">
                  <c:v>45199</c:v>
                </c:pt>
                <c:pt idx="39">
                  <c:v>45291</c:v>
                </c:pt>
                <c:pt idx="40">
                  <c:v>45382</c:v>
                </c:pt>
                <c:pt idx="41">
                  <c:v>45473</c:v>
                </c:pt>
                <c:pt idx="42">
                  <c:v>45565</c:v>
                </c:pt>
                <c:pt idx="43">
                  <c:v>45657</c:v>
                </c:pt>
                <c:pt idx="44">
                  <c:v>45747</c:v>
                </c:pt>
                <c:pt idx="45">
                  <c:v>45838</c:v>
                </c:pt>
                <c:pt idx="46">
                  <c:v>45930</c:v>
                </c:pt>
                <c:pt idx="47">
                  <c:v>46022</c:v>
                </c:pt>
                <c:pt idx="48">
                  <c:v>46112</c:v>
                </c:pt>
              </c:numCache>
            </c:numRef>
          </c:xVal>
          <c:yVal>
            <c:numRef>
              <c:f>[1]Sheet1!$U$3:$U$51</c:f>
              <c:numCache>
                <c:formatCode>General</c:formatCode>
                <c:ptCount val="49"/>
                <c:pt idx="0">
                  <c:v>11936500000</c:v>
                </c:pt>
                <c:pt idx="1">
                  <c:v>11936500000</c:v>
                </c:pt>
                <c:pt idx="2">
                  <c:v>11936500000</c:v>
                </c:pt>
                <c:pt idx="3">
                  <c:v>11086500000</c:v>
                </c:pt>
                <c:pt idx="4">
                  <c:v>11086500000</c:v>
                </c:pt>
                <c:pt idx="5">
                  <c:v>11086500000</c:v>
                </c:pt>
                <c:pt idx="6">
                  <c:v>11086500000</c:v>
                </c:pt>
                <c:pt idx="7">
                  <c:v>7046500000</c:v>
                </c:pt>
                <c:pt idx="8">
                  <c:v>7046500000</c:v>
                </c:pt>
                <c:pt idx="9">
                  <c:v>7046500000</c:v>
                </c:pt>
                <c:pt idx="10">
                  <c:v>7046500000</c:v>
                </c:pt>
                <c:pt idx="11">
                  <c:v>4400000000</c:v>
                </c:pt>
                <c:pt idx="12">
                  <c:v>4400000000</c:v>
                </c:pt>
                <c:pt idx="13">
                  <c:v>4400000000</c:v>
                </c:pt>
                <c:pt idx="14">
                  <c:v>4400000000</c:v>
                </c:pt>
                <c:pt idx="15">
                  <c:v>1750000000</c:v>
                </c:pt>
                <c:pt idx="16">
                  <c:v>1750000000</c:v>
                </c:pt>
                <c:pt idx="17">
                  <c:v>1750000000</c:v>
                </c:pt>
                <c:pt idx="18">
                  <c:v>1750000000</c:v>
                </c:pt>
                <c:pt idx="19">
                  <c:v>1250000000</c:v>
                </c:pt>
                <c:pt idx="20">
                  <c:v>1250000000</c:v>
                </c:pt>
                <c:pt idx="21">
                  <c:v>1250000000</c:v>
                </c:pt>
                <c:pt idx="22">
                  <c:v>1250000000</c:v>
                </c:pt>
                <c:pt idx="23">
                  <c:v>1250000000</c:v>
                </c:pt>
                <c:pt idx="24">
                  <c:v>1250000000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85-4644-8DF3-8D4846BD8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9872"/>
        <c:axId val="42801408"/>
      </c:scatterChart>
      <c:valAx>
        <c:axId val="42799872"/>
        <c:scaling>
          <c:orientation val="minMax"/>
          <c:max val="46000"/>
          <c:min val="41729"/>
        </c:scaling>
        <c:delete val="0"/>
        <c:axPos val="b"/>
        <c:numFmt formatCode="[$-414]mmm/\ 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42801408"/>
        <c:crosses val="autoZero"/>
        <c:crossBetween val="midCat"/>
        <c:majorUnit val="182"/>
      </c:valAx>
      <c:valAx>
        <c:axId val="428014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427998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[2]Sheet1!$S$2</c:f>
              <c:strCache>
                <c:ptCount val="1"/>
                <c:pt idx="0">
                  <c:v>Planned amortisation</c:v>
                </c:pt>
              </c:strCache>
            </c:strRef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Ref>
              <c:f>[2]Sheet1!$R$3:$R$51</c:f>
              <c:numCache>
                <c:formatCode>General</c:formatCode>
                <c:ptCount val="49"/>
                <c:pt idx="0">
                  <c:v>41547</c:v>
                </c:pt>
                <c:pt idx="1">
                  <c:v>41639</c:v>
                </c:pt>
                <c:pt idx="2">
                  <c:v>41729</c:v>
                </c:pt>
                <c:pt idx="3">
                  <c:v>41820</c:v>
                </c:pt>
                <c:pt idx="4">
                  <c:v>41912</c:v>
                </c:pt>
                <c:pt idx="5">
                  <c:v>42004</c:v>
                </c:pt>
                <c:pt idx="6">
                  <c:v>42094</c:v>
                </c:pt>
                <c:pt idx="7">
                  <c:v>42185</c:v>
                </c:pt>
                <c:pt idx="8">
                  <c:v>42277</c:v>
                </c:pt>
                <c:pt idx="9">
                  <c:v>42369</c:v>
                </c:pt>
                <c:pt idx="10">
                  <c:v>42460</c:v>
                </c:pt>
                <c:pt idx="11">
                  <c:v>42551</c:v>
                </c:pt>
                <c:pt idx="12">
                  <c:v>42643</c:v>
                </c:pt>
                <c:pt idx="13">
                  <c:v>42735</c:v>
                </c:pt>
                <c:pt idx="14">
                  <c:v>42825</c:v>
                </c:pt>
                <c:pt idx="15">
                  <c:v>42916</c:v>
                </c:pt>
                <c:pt idx="16">
                  <c:v>43008</c:v>
                </c:pt>
                <c:pt idx="17">
                  <c:v>43100</c:v>
                </c:pt>
                <c:pt idx="18">
                  <c:v>43190</c:v>
                </c:pt>
                <c:pt idx="19">
                  <c:v>43281</c:v>
                </c:pt>
                <c:pt idx="20">
                  <c:v>43373</c:v>
                </c:pt>
                <c:pt idx="21">
                  <c:v>43465</c:v>
                </c:pt>
                <c:pt idx="22">
                  <c:v>43555</c:v>
                </c:pt>
                <c:pt idx="23">
                  <c:v>43646</c:v>
                </c:pt>
                <c:pt idx="24">
                  <c:v>43738</c:v>
                </c:pt>
                <c:pt idx="25">
                  <c:v>43830</c:v>
                </c:pt>
                <c:pt idx="26">
                  <c:v>43921</c:v>
                </c:pt>
                <c:pt idx="27">
                  <c:v>44012</c:v>
                </c:pt>
                <c:pt idx="28">
                  <c:v>44104</c:v>
                </c:pt>
                <c:pt idx="29">
                  <c:v>44196</c:v>
                </c:pt>
                <c:pt idx="30">
                  <c:v>44286</c:v>
                </c:pt>
                <c:pt idx="31">
                  <c:v>44377</c:v>
                </c:pt>
                <c:pt idx="32">
                  <c:v>44469</c:v>
                </c:pt>
                <c:pt idx="33">
                  <c:v>44561</c:v>
                </c:pt>
                <c:pt idx="34">
                  <c:v>44651</c:v>
                </c:pt>
                <c:pt idx="35">
                  <c:v>44742</c:v>
                </c:pt>
                <c:pt idx="36">
                  <c:v>44834</c:v>
                </c:pt>
                <c:pt idx="37">
                  <c:v>44926</c:v>
                </c:pt>
                <c:pt idx="38">
                  <c:v>45016</c:v>
                </c:pt>
                <c:pt idx="39">
                  <c:v>45107</c:v>
                </c:pt>
                <c:pt idx="40">
                  <c:v>45199</c:v>
                </c:pt>
                <c:pt idx="41">
                  <c:v>45291</c:v>
                </c:pt>
                <c:pt idx="42">
                  <c:v>45382</c:v>
                </c:pt>
                <c:pt idx="43">
                  <c:v>45473</c:v>
                </c:pt>
                <c:pt idx="44">
                  <c:v>45565</c:v>
                </c:pt>
                <c:pt idx="45">
                  <c:v>45657</c:v>
                </c:pt>
                <c:pt idx="46">
                  <c:v>45747</c:v>
                </c:pt>
                <c:pt idx="47">
                  <c:v>45838</c:v>
                </c:pt>
                <c:pt idx="48">
                  <c:v>45930</c:v>
                </c:pt>
              </c:numCache>
            </c:numRef>
          </c:xVal>
          <c:yVal>
            <c:numRef>
              <c:f>[2]Sheet1!$S$3:$S$51</c:f>
              <c:numCache>
                <c:formatCode>General</c:formatCode>
                <c:ptCount val="49"/>
                <c:pt idx="0">
                  <c:v>15515961166.830006</c:v>
                </c:pt>
                <c:pt idx="1">
                  <c:v>15429421564.360004</c:v>
                </c:pt>
                <c:pt idx="2">
                  <c:v>15351533339.360004</c:v>
                </c:pt>
                <c:pt idx="3">
                  <c:v>15271625996.960005</c:v>
                </c:pt>
                <c:pt idx="4">
                  <c:v>15191936967.460005</c:v>
                </c:pt>
                <c:pt idx="5">
                  <c:v>15110897927.580006</c:v>
                </c:pt>
                <c:pt idx="6">
                  <c:v>15027602192.580006</c:v>
                </c:pt>
                <c:pt idx="7">
                  <c:v>14943216877.580006</c:v>
                </c:pt>
                <c:pt idx="8">
                  <c:v>14859137289.580006</c:v>
                </c:pt>
                <c:pt idx="9">
                  <c:v>14773475005.580006</c:v>
                </c:pt>
                <c:pt idx="10">
                  <c:v>14684288844.580006</c:v>
                </c:pt>
                <c:pt idx="11">
                  <c:v>14583214552.710005</c:v>
                </c:pt>
                <c:pt idx="12">
                  <c:v>14478553425.990005</c:v>
                </c:pt>
                <c:pt idx="13">
                  <c:v>14365147023.940006</c:v>
                </c:pt>
                <c:pt idx="14">
                  <c:v>14243468034.960007</c:v>
                </c:pt>
                <c:pt idx="15">
                  <c:v>14072283396.170006</c:v>
                </c:pt>
                <c:pt idx="16">
                  <c:v>13909785173.390005</c:v>
                </c:pt>
                <c:pt idx="17">
                  <c:v>13665796008.530005</c:v>
                </c:pt>
                <c:pt idx="18">
                  <c:v>13382596518.310005</c:v>
                </c:pt>
                <c:pt idx="19">
                  <c:v>12914289328.960005</c:v>
                </c:pt>
                <c:pt idx="20">
                  <c:v>12510330323.650005</c:v>
                </c:pt>
                <c:pt idx="21">
                  <c:v>12040537458.180006</c:v>
                </c:pt>
                <c:pt idx="22">
                  <c:v>11796603139.260006</c:v>
                </c:pt>
                <c:pt idx="23">
                  <c:v>11560105567.910006</c:v>
                </c:pt>
                <c:pt idx="24">
                  <c:v>11321138165.180006</c:v>
                </c:pt>
                <c:pt idx="25">
                  <c:v>11120473694.240005</c:v>
                </c:pt>
                <c:pt idx="26">
                  <c:v>10952066256.820005</c:v>
                </c:pt>
                <c:pt idx="27">
                  <c:v>10785037879.970005</c:v>
                </c:pt>
                <c:pt idx="28">
                  <c:v>10585804860.100004</c:v>
                </c:pt>
                <c:pt idx="29">
                  <c:v>10412717349.960005</c:v>
                </c:pt>
                <c:pt idx="30">
                  <c:v>10126614757.310005</c:v>
                </c:pt>
                <c:pt idx="31">
                  <c:v>9702482868.2100048</c:v>
                </c:pt>
                <c:pt idx="32">
                  <c:v>9331013151.0200043</c:v>
                </c:pt>
                <c:pt idx="33">
                  <c:v>8793823327.6200047</c:v>
                </c:pt>
                <c:pt idx="34">
                  <c:v>8464867909.7400045</c:v>
                </c:pt>
                <c:pt idx="35">
                  <c:v>7987131117.4000044</c:v>
                </c:pt>
                <c:pt idx="36">
                  <c:v>7646205798.8900042</c:v>
                </c:pt>
                <c:pt idx="37">
                  <c:v>7128241222.0400038</c:v>
                </c:pt>
                <c:pt idx="38">
                  <c:v>6558055423.9500036</c:v>
                </c:pt>
                <c:pt idx="39">
                  <c:v>6237822453.4800034</c:v>
                </c:pt>
                <c:pt idx="40">
                  <c:v>6123396526.2700033</c:v>
                </c:pt>
                <c:pt idx="41">
                  <c:v>6008268758.340003</c:v>
                </c:pt>
                <c:pt idx="42">
                  <c:v>5893533246.340003</c:v>
                </c:pt>
                <c:pt idx="43">
                  <c:v>5779246744.2300034</c:v>
                </c:pt>
                <c:pt idx="44">
                  <c:v>5665442943.9800034</c:v>
                </c:pt>
                <c:pt idx="45">
                  <c:v>5550947181.9800034</c:v>
                </c:pt>
                <c:pt idx="46">
                  <c:v>5436796917.9800034</c:v>
                </c:pt>
                <c:pt idx="47">
                  <c:v>5323367080.3600035</c:v>
                </c:pt>
                <c:pt idx="48">
                  <c:v>5211389713.2500038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3B-4080-A8E8-FDDA15E72CE3}"/>
            </c:ext>
          </c:extLst>
        </c:ser>
        <c:ser>
          <c:idx val="1"/>
          <c:order val="1"/>
          <c:tx>
            <c:strRef>
              <c:f>[2]Sheet1!$T$2</c:f>
              <c:strCache>
                <c:ptCount val="1"/>
                <c:pt idx="0">
                  <c:v>Expected amortisation</c:v>
                </c:pt>
              </c:strCache>
            </c:strRef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Ref>
              <c:f>[2]Sheet1!$R$3:$R$51</c:f>
              <c:numCache>
                <c:formatCode>General</c:formatCode>
                <c:ptCount val="49"/>
                <c:pt idx="0">
                  <c:v>41547</c:v>
                </c:pt>
                <c:pt idx="1">
                  <c:v>41639</c:v>
                </c:pt>
                <c:pt idx="2">
                  <c:v>41729</c:v>
                </c:pt>
                <c:pt idx="3">
                  <c:v>41820</c:v>
                </c:pt>
                <c:pt idx="4">
                  <c:v>41912</c:v>
                </c:pt>
                <c:pt idx="5">
                  <c:v>42004</c:v>
                </c:pt>
                <c:pt idx="6">
                  <c:v>42094</c:v>
                </c:pt>
                <c:pt idx="7">
                  <c:v>42185</c:v>
                </c:pt>
                <c:pt idx="8">
                  <c:v>42277</c:v>
                </c:pt>
                <c:pt idx="9">
                  <c:v>42369</c:v>
                </c:pt>
                <c:pt idx="10">
                  <c:v>42460</c:v>
                </c:pt>
                <c:pt idx="11">
                  <c:v>42551</c:v>
                </c:pt>
                <c:pt idx="12">
                  <c:v>42643</c:v>
                </c:pt>
                <c:pt idx="13">
                  <c:v>42735</c:v>
                </c:pt>
                <c:pt idx="14">
                  <c:v>42825</c:v>
                </c:pt>
                <c:pt idx="15">
                  <c:v>42916</c:v>
                </c:pt>
                <c:pt idx="16">
                  <c:v>43008</c:v>
                </c:pt>
                <c:pt idx="17">
                  <c:v>43100</c:v>
                </c:pt>
                <c:pt idx="18">
                  <c:v>43190</c:v>
                </c:pt>
                <c:pt idx="19">
                  <c:v>43281</c:v>
                </c:pt>
                <c:pt idx="20">
                  <c:v>43373</c:v>
                </c:pt>
                <c:pt idx="21">
                  <c:v>43465</c:v>
                </c:pt>
                <c:pt idx="22">
                  <c:v>43555</c:v>
                </c:pt>
                <c:pt idx="23">
                  <c:v>43646</c:v>
                </c:pt>
                <c:pt idx="24">
                  <c:v>43738</c:v>
                </c:pt>
                <c:pt idx="25">
                  <c:v>43830</c:v>
                </c:pt>
                <c:pt idx="26">
                  <c:v>43921</c:v>
                </c:pt>
                <c:pt idx="27">
                  <c:v>44012</c:v>
                </c:pt>
                <c:pt idx="28">
                  <c:v>44104</c:v>
                </c:pt>
                <c:pt idx="29">
                  <c:v>44196</c:v>
                </c:pt>
                <c:pt idx="30">
                  <c:v>44286</c:v>
                </c:pt>
                <c:pt idx="31">
                  <c:v>44377</c:v>
                </c:pt>
                <c:pt idx="32">
                  <c:v>44469</c:v>
                </c:pt>
                <c:pt idx="33">
                  <c:v>44561</c:v>
                </c:pt>
                <c:pt idx="34">
                  <c:v>44651</c:v>
                </c:pt>
                <c:pt idx="35">
                  <c:v>44742</c:v>
                </c:pt>
                <c:pt idx="36">
                  <c:v>44834</c:v>
                </c:pt>
                <c:pt idx="37">
                  <c:v>44926</c:v>
                </c:pt>
                <c:pt idx="38">
                  <c:v>45016</c:v>
                </c:pt>
                <c:pt idx="39">
                  <c:v>45107</c:v>
                </c:pt>
                <c:pt idx="40">
                  <c:v>45199</c:v>
                </c:pt>
                <c:pt idx="41">
                  <c:v>45291</c:v>
                </c:pt>
                <c:pt idx="42">
                  <c:v>45382</c:v>
                </c:pt>
                <c:pt idx="43">
                  <c:v>45473</c:v>
                </c:pt>
                <c:pt idx="44">
                  <c:v>45565</c:v>
                </c:pt>
                <c:pt idx="45">
                  <c:v>45657</c:v>
                </c:pt>
                <c:pt idx="46">
                  <c:v>45747</c:v>
                </c:pt>
                <c:pt idx="47">
                  <c:v>45838</c:v>
                </c:pt>
                <c:pt idx="48">
                  <c:v>45930</c:v>
                </c:pt>
              </c:numCache>
            </c:numRef>
          </c:xVal>
          <c:yVal>
            <c:numRef>
              <c:f>[2]Sheet1!$T$3:$T$51</c:f>
              <c:numCache>
                <c:formatCode>General</c:formatCode>
                <c:ptCount val="49"/>
                <c:pt idx="0">
                  <c:v>15515961166.830006</c:v>
                </c:pt>
                <c:pt idx="1">
                  <c:v>14546213593.90313</c:v>
                </c:pt>
                <c:pt idx="2">
                  <c:v>13637075244.284184</c:v>
                </c:pt>
                <c:pt idx="3">
                  <c:v>12784758041.516422</c:v>
                </c:pt>
                <c:pt idx="4">
                  <c:v>11985710663.921646</c:v>
                </c:pt>
                <c:pt idx="5">
                  <c:v>11236603747.426544</c:v>
                </c:pt>
                <c:pt idx="6">
                  <c:v>10534316013.212385</c:v>
                </c:pt>
                <c:pt idx="7">
                  <c:v>9875921262.3866119</c:v>
                </c:pt>
                <c:pt idx="8">
                  <c:v>9258676183.4874496</c:v>
                </c:pt>
                <c:pt idx="9">
                  <c:v>8680008922.0194836</c:v>
                </c:pt>
                <c:pt idx="10">
                  <c:v>8137508364.3932657</c:v>
                </c:pt>
                <c:pt idx="11">
                  <c:v>7628914091.6186867</c:v>
                </c:pt>
                <c:pt idx="12">
                  <c:v>7152106960.892519</c:v>
                </c:pt>
                <c:pt idx="13">
                  <c:v>6705100275.8367367</c:v>
                </c:pt>
                <c:pt idx="14">
                  <c:v>6286031508.596941</c:v>
                </c:pt>
                <c:pt idx="15">
                  <c:v>5893154539.3096323</c:v>
                </c:pt>
                <c:pt idx="16">
                  <c:v>5524832380.6027803</c:v>
                </c:pt>
                <c:pt idx="17">
                  <c:v>5179530356.8151064</c:v>
                </c:pt>
                <c:pt idx="18">
                  <c:v>4855809709.5141621</c:v>
                </c:pt>
                <c:pt idx="19">
                  <c:v>4552321602.6695271</c:v>
                </c:pt>
                <c:pt idx="20">
                  <c:v>4267801502.5026817</c:v>
                </c:pt>
                <c:pt idx="21">
                  <c:v>4001063908.5962639</c:v>
                </c:pt>
                <c:pt idx="22">
                  <c:v>3750997414.3089972</c:v>
                </c:pt>
                <c:pt idx="23">
                  <c:v>3516560075.9146848</c:v>
                </c:pt>
                <c:pt idx="24">
                  <c:v>3296775071.1700168</c:v>
                </c:pt>
                <c:pt idx="25">
                  <c:v>3090726629.2218909</c:v>
                </c:pt>
                <c:pt idx="26">
                  <c:v>2897556214.8955226</c:v>
                </c:pt>
                <c:pt idx="27">
                  <c:v>2716458951.4645524</c:v>
                </c:pt>
                <c:pt idx="28">
                  <c:v>2546680266.9980178</c:v>
                </c:pt>
                <c:pt idx="29">
                  <c:v>2387512750.3106418</c:v>
                </c:pt>
                <c:pt idx="30">
                  <c:v>2238293203.4162269</c:v>
                </c:pt>
                <c:pt idx="31">
                  <c:v>2098399878.2027128</c:v>
                </c:pt>
                <c:pt idx="32">
                  <c:v>1967249885.8150432</c:v>
                </c:pt>
                <c:pt idx="33">
                  <c:v>1844296767.9516029</c:v>
                </c:pt>
                <c:pt idx="34">
                  <c:v>1729028219.9546278</c:v>
                </c:pt>
                <c:pt idx="35">
                  <c:v>1620963956.2074635</c:v>
                </c:pt>
                <c:pt idx="36">
                  <c:v>1519653708.9444971</c:v>
                </c:pt>
                <c:pt idx="37">
                  <c:v>1424675352.1354661</c:v>
                </c:pt>
                <c:pt idx="38">
                  <c:v>1335633142.6269994</c:v>
                </c:pt>
                <c:pt idx="39">
                  <c:v>1252156071.2128119</c:v>
                </c:pt>
                <c:pt idx="40">
                  <c:v>1173896316.7620113</c:v>
                </c:pt>
                <c:pt idx="41">
                  <c:v>1100527796.9643855</c:v>
                </c:pt>
                <c:pt idx="42">
                  <c:v>1031744809.6541114</c:v>
                </c:pt>
                <c:pt idx="43">
                  <c:v>967260759.05072939</c:v>
                </c:pt>
                <c:pt idx="44">
                  <c:v>906806961.61005878</c:v>
                </c:pt>
                <c:pt idx="45">
                  <c:v>850131526.50943017</c:v>
                </c:pt>
                <c:pt idx="46">
                  <c:v>796998306.1025908</c:v>
                </c:pt>
                <c:pt idx="47">
                  <c:v>747185911.97117889</c:v>
                </c:pt>
                <c:pt idx="48">
                  <c:v>700486792.47298026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3B-4080-A8E8-FDDA15E72CE3}"/>
            </c:ext>
          </c:extLst>
        </c:ser>
        <c:ser>
          <c:idx val="2"/>
          <c:order val="2"/>
          <c:tx>
            <c:strRef>
              <c:f>[2]Sheet1!$U$2</c:f>
              <c:strCache>
                <c:ptCount val="1"/>
                <c:pt idx="0">
                  <c:v>Covered Bonds</c:v>
                </c:pt>
              </c:strCache>
            </c:strRef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Ref>
              <c:f>[2]Sheet1!$R$3:$R$51</c:f>
              <c:numCache>
                <c:formatCode>General</c:formatCode>
                <c:ptCount val="49"/>
                <c:pt idx="0">
                  <c:v>41547</c:v>
                </c:pt>
                <c:pt idx="1">
                  <c:v>41639</c:v>
                </c:pt>
                <c:pt idx="2">
                  <c:v>41729</c:v>
                </c:pt>
                <c:pt idx="3">
                  <c:v>41820</c:v>
                </c:pt>
                <c:pt idx="4">
                  <c:v>41912</c:v>
                </c:pt>
                <c:pt idx="5">
                  <c:v>42004</c:v>
                </c:pt>
                <c:pt idx="6">
                  <c:v>42094</c:v>
                </c:pt>
                <c:pt idx="7">
                  <c:v>42185</c:v>
                </c:pt>
                <c:pt idx="8">
                  <c:v>42277</c:v>
                </c:pt>
                <c:pt idx="9">
                  <c:v>42369</c:v>
                </c:pt>
                <c:pt idx="10">
                  <c:v>42460</c:v>
                </c:pt>
                <c:pt idx="11">
                  <c:v>42551</c:v>
                </c:pt>
                <c:pt idx="12">
                  <c:v>42643</c:v>
                </c:pt>
                <c:pt idx="13">
                  <c:v>42735</c:v>
                </c:pt>
                <c:pt idx="14">
                  <c:v>42825</c:v>
                </c:pt>
                <c:pt idx="15">
                  <c:v>42916</c:v>
                </c:pt>
                <c:pt idx="16">
                  <c:v>43008</c:v>
                </c:pt>
                <c:pt idx="17">
                  <c:v>43100</c:v>
                </c:pt>
                <c:pt idx="18">
                  <c:v>43190</c:v>
                </c:pt>
                <c:pt idx="19">
                  <c:v>43281</c:v>
                </c:pt>
                <c:pt idx="20">
                  <c:v>43373</c:v>
                </c:pt>
                <c:pt idx="21">
                  <c:v>43465</c:v>
                </c:pt>
                <c:pt idx="22">
                  <c:v>43555</c:v>
                </c:pt>
                <c:pt idx="23">
                  <c:v>43646</c:v>
                </c:pt>
                <c:pt idx="24">
                  <c:v>43738</c:v>
                </c:pt>
                <c:pt idx="25">
                  <c:v>43830</c:v>
                </c:pt>
                <c:pt idx="26">
                  <c:v>43921</c:v>
                </c:pt>
                <c:pt idx="27">
                  <c:v>44012</c:v>
                </c:pt>
                <c:pt idx="28">
                  <c:v>44104</c:v>
                </c:pt>
                <c:pt idx="29">
                  <c:v>44196</c:v>
                </c:pt>
                <c:pt idx="30">
                  <c:v>44286</c:v>
                </c:pt>
                <c:pt idx="31">
                  <c:v>44377</c:v>
                </c:pt>
                <c:pt idx="32">
                  <c:v>44469</c:v>
                </c:pt>
                <c:pt idx="33">
                  <c:v>44561</c:v>
                </c:pt>
                <c:pt idx="34">
                  <c:v>44651</c:v>
                </c:pt>
                <c:pt idx="35">
                  <c:v>44742</c:v>
                </c:pt>
                <c:pt idx="36">
                  <c:v>44834</c:v>
                </c:pt>
                <c:pt idx="37">
                  <c:v>44926</c:v>
                </c:pt>
                <c:pt idx="38">
                  <c:v>45016</c:v>
                </c:pt>
                <c:pt idx="39">
                  <c:v>45107</c:v>
                </c:pt>
                <c:pt idx="40">
                  <c:v>45199</c:v>
                </c:pt>
                <c:pt idx="41">
                  <c:v>45291</c:v>
                </c:pt>
                <c:pt idx="42">
                  <c:v>45382</c:v>
                </c:pt>
                <c:pt idx="43">
                  <c:v>45473</c:v>
                </c:pt>
                <c:pt idx="44">
                  <c:v>45565</c:v>
                </c:pt>
                <c:pt idx="45">
                  <c:v>45657</c:v>
                </c:pt>
                <c:pt idx="46">
                  <c:v>45747</c:v>
                </c:pt>
                <c:pt idx="47">
                  <c:v>45838</c:v>
                </c:pt>
                <c:pt idx="48">
                  <c:v>45930</c:v>
                </c:pt>
              </c:numCache>
            </c:numRef>
          </c:xVal>
          <c:yVal>
            <c:numRef>
              <c:f>[2]Sheet1!$U$3:$U$51</c:f>
              <c:numCache>
                <c:formatCode>General</c:formatCode>
                <c:ptCount val="49"/>
                <c:pt idx="0">
                  <c:v>11936500000</c:v>
                </c:pt>
                <c:pt idx="1">
                  <c:v>11936500000</c:v>
                </c:pt>
                <c:pt idx="2">
                  <c:v>11936500000</c:v>
                </c:pt>
                <c:pt idx="3">
                  <c:v>11936500000</c:v>
                </c:pt>
                <c:pt idx="4">
                  <c:v>11086500000</c:v>
                </c:pt>
                <c:pt idx="5">
                  <c:v>11086500000</c:v>
                </c:pt>
                <c:pt idx="6">
                  <c:v>11086500000</c:v>
                </c:pt>
                <c:pt idx="7">
                  <c:v>11086500000</c:v>
                </c:pt>
                <c:pt idx="8">
                  <c:v>7046500000</c:v>
                </c:pt>
                <c:pt idx="9">
                  <c:v>7046500000</c:v>
                </c:pt>
                <c:pt idx="10">
                  <c:v>7046500000</c:v>
                </c:pt>
                <c:pt idx="11">
                  <c:v>7046500000</c:v>
                </c:pt>
                <c:pt idx="12">
                  <c:v>4400000000</c:v>
                </c:pt>
                <c:pt idx="13">
                  <c:v>4400000000</c:v>
                </c:pt>
                <c:pt idx="14">
                  <c:v>4400000000</c:v>
                </c:pt>
                <c:pt idx="15">
                  <c:v>4400000000</c:v>
                </c:pt>
                <c:pt idx="16">
                  <c:v>1750000000</c:v>
                </c:pt>
                <c:pt idx="17">
                  <c:v>1750000000</c:v>
                </c:pt>
                <c:pt idx="18">
                  <c:v>1750000000</c:v>
                </c:pt>
                <c:pt idx="19">
                  <c:v>1750000000</c:v>
                </c:pt>
                <c:pt idx="20">
                  <c:v>1250000000</c:v>
                </c:pt>
                <c:pt idx="21">
                  <c:v>1250000000</c:v>
                </c:pt>
                <c:pt idx="22">
                  <c:v>1250000000</c:v>
                </c:pt>
                <c:pt idx="23">
                  <c:v>1250000000</c:v>
                </c:pt>
                <c:pt idx="24">
                  <c:v>1250000000</c:v>
                </c:pt>
                <c:pt idx="25">
                  <c:v>1250000000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3B-4080-A8E8-FDDA15E72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00704"/>
        <c:axId val="44202240"/>
      </c:scatterChart>
      <c:valAx>
        <c:axId val="44200704"/>
        <c:scaling>
          <c:orientation val="minMax"/>
          <c:max val="46000"/>
          <c:min val="41455"/>
        </c:scaling>
        <c:delete val="0"/>
        <c:axPos val="b"/>
        <c:numFmt formatCode="[$-414]mmm/\ 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44202240"/>
        <c:crosses val="autoZero"/>
        <c:crossBetween val="midCat"/>
        <c:majorUnit val="182"/>
      </c:valAx>
      <c:valAx>
        <c:axId val="442022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44200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Planned amortisation</c:v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16895504501.810001</c:v>
              </c:pt>
              <c:pt idx="1">
                <c:v>16802608249.530006</c:v>
              </c:pt>
              <c:pt idx="2">
                <c:v>16717343624.090006</c:v>
              </c:pt>
              <c:pt idx="3">
                <c:v>16631442625.090006</c:v>
              </c:pt>
              <c:pt idx="4">
                <c:v>16543752012.690006</c:v>
              </c:pt>
              <c:pt idx="5">
                <c:v>16456525067.690006</c:v>
              </c:pt>
              <c:pt idx="6">
                <c:v>16366825555.810007</c:v>
              </c:pt>
              <c:pt idx="7">
                <c:v>16275727438.810007</c:v>
              </c:pt>
              <c:pt idx="8">
                <c:v>16182713347.090008</c:v>
              </c:pt>
              <c:pt idx="9">
                <c:v>16090891912.090008</c:v>
              </c:pt>
              <c:pt idx="10">
                <c:v>15997319037.090008</c:v>
              </c:pt>
              <c:pt idx="11">
                <c:v>15900044478.090008</c:v>
              </c:pt>
              <c:pt idx="12">
                <c:v>15790080817.290009</c:v>
              </c:pt>
              <c:pt idx="13">
                <c:v>15673509910.110008</c:v>
              </c:pt>
              <c:pt idx="14">
                <c:v>15552914232.520008</c:v>
              </c:pt>
              <c:pt idx="15">
                <c:v>15422568949.330008</c:v>
              </c:pt>
              <c:pt idx="16">
                <c:v>15229736464.340008</c:v>
              </c:pt>
              <c:pt idx="17">
                <c:v>15055368594.250008</c:v>
              </c:pt>
              <c:pt idx="18">
                <c:v>14786946066.100008</c:v>
              </c:pt>
              <c:pt idx="19">
                <c:v>14476316115.000008</c:v>
              </c:pt>
              <c:pt idx="20">
                <c:v>13974608031.200008</c:v>
              </c:pt>
              <c:pt idx="21">
                <c:v>13541314593.370008</c:v>
              </c:pt>
              <c:pt idx="22">
                <c:v>13039344502.350008</c:v>
              </c:pt>
              <c:pt idx="23">
                <c:v>12777320853.240007</c:v>
              </c:pt>
              <c:pt idx="24">
                <c:v>12527788209.390007</c:v>
              </c:pt>
              <c:pt idx="25">
                <c:v>12276716716.920008</c:v>
              </c:pt>
              <c:pt idx="26">
                <c:v>12058892865.240007</c:v>
              </c:pt>
              <c:pt idx="27">
                <c:v>11875533563.510008</c:v>
              </c:pt>
              <c:pt idx="28">
                <c:v>11695365894.780008</c:v>
              </c:pt>
              <c:pt idx="29">
                <c:v>11476930943.320009</c:v>
              </c:pt>
              <c:pt idx="30">
                <c:v>11287199780.11001</c:v>
              </c:pt>
              <c:pt idx="31">
                <c:v>10980435955.300011</c:v>
              </c:pt>
              <c:pt idx="32">
                <c:v>10512890584.10001</c:v>
              </c:pt>
              <c:pt idx="33">
                <c:v>10124790321.69001</c:v>
              </c:pt>
              <c:pt idx="34">
                <c:v>9540846654.9400101</c:v>
              </c:pt>
              <c:pt idx="35">
                <c:v>9183328459.2200108</c:v>
              </c:pt>
              <c:pt idx="36">
                <c:v>8671679478.4700108</c:v>
              </c:pt>
              <c:pt idx="37">
                <c:v>8307777325.6800108</c:v>
              </c:pt>
              <c:pt idx="38">
                <c:v>7728711654.2800112</c:v>
              </c:pt>
              <c:pt idx="39">
                <c:v>7141518587.0700111</c:v>
              </c:pt>
              <c:pt idx="40">
                <c:v>6804426196.2100115</c:v>
              </c:pt>
              <c:pt idx="41">
                <c:v>6680340388.0000114</c:v>
              </c:pt>
              <c:pt idx="42">
                <c:v>6555432272.0700111</c:v>
              </c:pt>
              <c:pt idx="43">
                <c:v>6430869344.0700111</c:v>
              </c:pt>
              <c:pt idx="44">
                <c:v>6306728473.9600115</c:v>
              </c:pt>
              <c:pt idx="45">
                <c:v>6183084492.7100115</c:v>
              </c:pt>
              <c:pt idx="46">
                <c:v>6058817481.7100115</c:v>
              </c:pt>
              <c:pt idx="47">
                <c:v>5934974575.7100115</c:v>
              </c:pt>
              <c:pt idx="48">
                <c:v>5812044633.7100115</c:v>
              </c:pt>
              <c:pt idx="49">
                <c:v>5690427134.6000118</c:v>
              </c:pt>
              <c:pt idx="50">
                <c:v>5568750430.0700121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7694-47DE-9610-0EEB37F461E2}"/>
            </c:ext>
          </c:extLst>
        </c:ser>
        <c:ser>
          <c:idx val="1"/>
          <c:order val="1"/>
          <c:tx>
            <c:v>Expected amortisation</c:v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16895504501.810001</c:v>
              </c:pt>
              <c:pt idx="1">
                <c:v>15839535470.446877</c:v>
              </c:pt>
              <c:pt idx="2">
                <c:v>14849564503.543947</c:v>
              </c:pt>
              <c:pt idx="3">
                <c:v>13921466722.072451</c:v>
              </c:pt>
              <c:pt idx="4">
                <c:v>13051375051.942923</c:v>
              </c:pt>
              <c:pt idx="5">
                <c:v>12235664111.196489</c:v>
              </c:pt>
              <c:pt idx="6">
                <c:v>11470935104.246708</c:v>
              </c:pt>
              <c:pt idx="7">
                <c:v>10754001660.231289</c:v>
              </c:pt>
              <c:pt idx="8">
                <c:v>10081876556.466833</c:v>
              </c:pt>
              <c:pt idx="9">
                <c:v>9451759271.6876564</c:v>
              </c:pt>
              <c:pt idx="10">
                <c:v>8861024317.2071781</c:v>
              </c:pt>
              <c:pt idx="11">
                <c:v>8307210297.3817291</c:v>
              </c:pt>
              <c:pt idx="12">
                <c:v>7788009653.7953711</c:v>
              </c:pt>
              <c:pt idx="13">
                <c:v>7301259050.4331608</c:v>
              </c:pt>
              <c:pt idx="14">
                <c:v>6844930359.7810879</c:v>
              </c:pt>
              <c:pt idx="15">
                <c:v>6417122212.2947702</c:v>
              </c:pt>
              <c:pt idx="16">
                <c:v>6016052074.0263472</c:v>
              </c:pt>
              <c:pt idx="17">
                <c:v>5640048819.3997002</c:v>
              </c:pt>
              <c:pt idx="18">
                <c:v>5287545768.1872187</c:v>
              </c:pt>
              <c:pt idx="19">
                <c:v>4957074157.6755171</c:v>
              </c:pt>
              <c:pt idx="20">
                <c:v>4647257022.820797</c:v>
              </c:pt>
              <c:pt idx="21">
                <c:v>4356803458.8944969</c:v>
              </c:pt>
              <c:pt idx="22">
                <c:v>4084503242.7135906</c:v>
              </c:pt>
              <c:pt idx="23">
                <c:v>3829221790.0439911</c:v>
              </c:pt>
              <c:pt idx="24">
                <c:v>3589895428.1662416</c:v>
              </c:pt>
              <c:pt idx="25">
                <c:v>3365526963.9058514</c:v>
              </c:pt>
              <c:pt idx="26">
                <c:v>3155181528.6617355</c:v>
              </c:pt>
              <c:pt idx="27">
                <c:v>2957982683.1203771</c:v>
              </c:pt>
              <c:pt idx="28">
                <c:v>2773108765.4253535</c:v>
              </c:pt>
              <c:pt idx="29">
                <c:v>2599789467.5862689</c:v>
              </c:pt>
              <c:pt idx="30">
                <c:v>2437302625.8621273</c:v>
              </c:pt>
              <c:pt idx="31">
                <c:v>2284971211.7457442</c:v>
              </c:pt>
              <c:pt idx="32">
                <c:v>2142160511.0116353</c:v>
              </c:pt>
              <c:pt idx="33">
                <c:v>2008275479.0734081</c:v>
              </c:pt>
              <c:pt idx="34">
                <c:v>1882758261.63132</c:v>
              </c:pt>
              <c:pt idx="35">
                <c:v>1765085870.2793624</c:v>
              </c:pt>
              <c:pt idx="36">
                <c:v>1654768003.3869023</c:v>
              </c:pt>
              <c:pt idx="37">
                <c:v>1551345003.175221</c:v>
              </c:pt>
              <c:pt idx="38">
                <c:v>1454385940.4767697</c:v>
              </c:pt>
              <c:pt idx="39">
                <c:v>1363486819.1969717</c:v>
              </c:pt>
              <c:pt idx="40">
                <c:v>1278268892.9971609</c:v>
              </c:pt>
              <c:pt idx="41">
                <c:v>1198377087.1848383</c:v>
              </c:pt>
              <c:pt idx="42">
                <c:v>1123478519.235786</c:v>
              </c:pt>
              <c:pt idx="43">
                <c:v>1053261111.7835493</c:v>
              </c:pt>
              <c:pt idx="44">
                <c:v>987432292.29707742</c:v>
              </c:pt>
              <c:pt idx="45">
                <c:v>925717774.02851009</c:v>
              </c:pt>
              <c:pt idx="46">
                <c:v>867860413.15172815</c:v>
              </c:pt>
              <c:pt idx="47">
                <c:v>813619137.32974517</c:v>
              </c:pt>
              <c:pt idx="48">
                <c:v>762767941.24663615</c:v>
              </c:pt>
              <c:pt idx="49">
                <c:v>715094944.91872144</c:v>
              </c:pt>
              <c:pt idx="50">
                <c:v>670401510.8613013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694-47DE-9610-0EEB37F461E2}"/>
            </c:ext>
          </c:extLst>
        </c:ser>
        <c:ser>
          <c:idx val="2"/>
          <c:order val="2"/>
          <c:tx>
            <c:v>Covered Bonds</c:v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11936500000</c:v>
              </c:pt>
              <c:pt idx="1">
                <c:v>11936500000</c:v>
              </c:pt>
              <c:pt idx="2">
                <c:v>11936500000</c:v>
              </c:pt>
              <c:pt idx="3">
                <c:v>11936500000</c:v>
              </c:pt>
              <c:pt idx="4">
                <c:v>11936500000</c:v>
              </c:pt>
              <c:pt idx="5">
                <c:v>11086500000</c:v>
              </c:pt>
              <c:pt idx="6">
                <c:v>11086500000</c:v>
              </c:pt>
              <c:pt idx="7">
                <c:v>11086500000</c:v>
              </c:pt>
              <c:pt idx="8">
                <c:v>11086500000</c:v>
              </c:pt>
              <c:pt idx="9">
                <c:v>7046500000</c:v>
              </c:pt>
              <c:pt idx="10">
                <c:v>7046500000</c:v>
              </c:pt>
              <c:pt idx="11">
                <c:v>7046500000</c:v>
              </c:pt>
              <c:pt idx="12">
                <c:v>7046500000</c:v>
              </c:pt>
              <c:pt idx="13">
                <c:v>4400000000</c:v>
              </c:pt>
              <c:pt idx="14">
                <c:v>4400000000</c:v>
              </c:pt>
              <c:pt idx="15">
                <c:v>4400000000</c:v>
              </c:pt>
              <c:pt idx="16">
                <c:v>4400000000</c:v>
              </c:pt>
              <c:pt idx="17">
                <c:v>1750000000</c:v>
              </c:pt>
              <c:pt idx="18">
                <c:v>1750000000</c:v>
              </c:pt>
              <c:pt idx="19">
                <c:v>1750000000</c:v>
              </c:pt>
              <c:pt idx="20">
                <c:v>1750000000</c:v>
              </c:pt>
              <c:pt idx="21">
                <c:v>1250000000</c:v>
              </c:pt>
              <c:pt idx="22">
                <c:v>1250000000</c:v>
              </c:pt>
              <c:pt idx="23">
                <c:v>1250000000</c:v>
              </c:pt>
              <c:pt idx="24">
                <c:v>1250000000</c:v>
              </c:pt>
              <c:pt idx="25">
                <c:v>1250000000</c:v>
              </c:pt>
              <c:pt idx="26">
                <c:v>1250000000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7694-47DE-9610-0EEB37F46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78144"/>
        <c:axId val="44279680"/>
      </c:scatterChart>
      <c:valAx>
        <c:axId val="44278144"/>
        <c:scaling>
          <c:orientation val="minMax"/>
          <c:max val="46000"/>
          <c:min val="41455"/>
        </c:scaling>
        <c:delete val="0"/>
        <c:axPos val="b"/>
        <c:numFmt formatCode="[$-414]mmm/\ 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44279680"/>
        <c:crosses val="autoZero"/>
        <c:crossBetween val="midCat"/>
        <c:majorUnit val="182"/>
      </c:valAx>
      <c:valAx>
        <c:axId val="442796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442781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Planned amortisation</c:v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_(* #,##0_);_(* \(#,##0\);_(* "-"??_);_(@_)</c:formatCode>
              <c:ptCount val="161"/>
              <c:pt idx="0">
                <c:v>17496604923.940018</c:v>
              </c:pt>
              <c:pt idx="1">
                <c:v>17401171855.300014</c:v>
              </c:pt>
              <c:pt idx="2">
                <c:v>17308251183.770016</c:v>
              </c:pt>
              <c:pt idx="3">
                <c:v>17217545798.270016</c:v>
              </c:pt>
              <c:pt idx="4">
                <c:v>17126309655.820015</c:v>
              </c:pt>
              <c:pt idx="5">
                <c:v>17033397549.420015</c:v>
              </c:pt>
              <c:pt idx="6">
                <c:v>16940941816.420015</c:v>
              </c:pt>
              <c:pt idx="7">
                <c:v>16846153698.850016</c:v>
              </c:pt>
              <c:pt idx="8">
                <c:v>16750170058.850016</c:v>
              </c:pt>
              <c:pt idx="9">
                <c:v>16652362866.850016</c:v>
              </c:pt>
              <c:pt idx="10">
                <c:v>16555816639.850016</c:v>
              </c:pt>
              <c:pt idx="11">
                <c:v>16457413267.130016</c:v>
              </c:pt>
              <c:pt idx="12">
                <c:v>16355438668.130016</c:v>
              </c:pt>
              <c:pt idx="13">
                <c:v>16239793737.430016</c:v>
              </c:pt>
              <c:pt idx="14">
                <c:v>16116293084.840015</c:v>
              </c:pt>
              <c:pt idx="15">
                <c:v>15988550075.470015</c:v>
              </c:pt>
              <c:pt idx="16">
                <c:v>15849463867.660015</c:v>
              </c:pt>
              <c:pt idx="17">
                <c:v>15646715531.080015</c:v>
              </c:pt>
              <c:pt idx="18">
                <c:v>15461643590.090015</c:v>
              </c:pt>
              <c:pt idx="19">
                <c:v>15180646255.620016</c:v>
              </c:pt>
              <c:pt idx="20">
                <c:v>14866134209.260015</c:v>
              </c:pt>
              <c:pt idx="21">
                <c:v>14337664348.910015</c:v>
              </c:pt>
              <c:pt idx="22">
                <c:v>13877489050.890015</c:v>
              </c:pt>
              <c:pt idx="23">
                <c:v>13348447633.220015</c:v>
              </c:pt>
              <c:pt idx="24">
                <c:v>13067177128.530014</c:v>
              </c:pt>
              <c:pt idx="25">
                <c:v>12799998670.570015</c:v>
              </c:pt>
              <c:pt idx="26">
                <c:v>12536852326.760015</c:v>
              </c:pt>
              <c:pt idx="27">
                <c:v>12302726221.980015</c:v>
              </c:pt>
              <c:pt idx="28">
                <c:v>12113520184.630014</c:v>
              </c:pt>
              <c:pt idx="29">
                <c:v>11919017463.460014</c:v>
              </c:pt>
              <c:pt idx="30">
                <c:v>11688041158.890015</c:v>
              </c:pt>
              <c:pt idx="31">
                <c:v>11491021190.230015</c:v>
              </c:pt>
              <c:pt idx="32">
                <c:v>11162135212.870014</c:v>
              </c:pt>
              <c:pt idx="33">
                <c:v>10658363754.420013</c:v>
              </c:pt>
              <c:pt idx="34">
                <c:v>10252284855.010014</c:v>
              </c:pt>
              <c:pt idx="35">
                <c:v>9619303777.0400143</c:v>
              </c:pt>
              <c:pt idx="36">
                <c:v>9222324508.0100136</c:v>
              </c:pt>
              <c:pt idx="37">
                <c:v>8680748190.9800129</c:v>
              </c:pt>
              <c:pt idx="38">
                <c:v>8287755015.8800125</c:v>
              </c:pt>
              <c:pt idx="39">
                <c:v>7676721024.8800125</c:v>
              </c:pt>
              <c:pt idx="40">
                <c:v>7184296672.8700123</c:v>
              </c:pt>
              <c:pt idx="41">
                <c:v>7054634647.0200119</c:v>
              </c:pt>
              <c:pt idx="42">
                <c:v>6925083551.9200115</c:v>
              </c:pt>
              <c:pt idx="43">
                <c:v>6794754807.8200111</c:v>
              </c:pt>
              <c:pt idx="44">
                <c:v>6664794344.8200111</c:v>
              </c:pt>
              <c:pt idx="45">
                <c:v>6535245569.5100107</c:v>
              </c:pt>
              <c:pt idx="46">
                <c:v>6406215163.2600107</c:v>
              </c:pt>
              <c:pt idx="47">
                <c:v>6276515144.0600109</c:v>
              </c:pt>
              <c:pt idx="48">
                <c:v>6147343400.0600109</c:v>
              </c:pt>
              <c:pt idx="49">
                <c:v>6019019057.0600109</c:v>
              </c:pt>
              <c:pt idx="50">
                <c:v>5892166999.9500113</c:v>
              </c:pt>
              <c:pt idx="51">
                <c:v>5765452604.4200115</c:v>
              </c:pt>
              <c:pt idx="52">
                <c:v>5638792791.4700117</c:v>
              </c:pt>
              <c:pt idx="53">
                <c:v>5513557288.8300114</c:v>
              </c:pt>
              <c:pt idx="54">
                <c:v>5389511618.3500118</c:v>
              </c:pt>
              <c:pt idx="55">
                <c:v>5266170580.1600122</c:v>
              </c:pt>
              <c:pt idx="56">
                <c:v>5143630919.1600122</c:v>
              </c:pt>
              <c:pt idx="57">
                <c:v>5023189358.1800127</c:v>
              </c:pt>
              <c:pt idx="58">
                <c:v>4904562746.2300129</c:v>
              </c:pt>
              <c:pt idx="59">
                <c:v>4786341965.8800125</c:v>
              </c:pt>
              <c:pt idx="60">
                <c:v>4669366339.0700121</c:v>
              </c:pt>
              <c:pt idx="61">
                <c:v>4553240039.7900124</c:v>
              </c:pt>
              <c:pt idx="62">
                <c:v>4437914652.5600128</c:v>
              </c:pt>
              <c:pt idx="63">
                <c:v>4322159431.5600128</c:v>
              </c:pt>
              <c:pt idx="64">
                <c:v>4206758813.7800126</c:v>
              </c:pt>
              <c:pt idx="65">
                <c:v>4092387122.7100124</c:v>
              </c:pt>
              <c:pt idx="66">
                <c:v>3978891423.7100124</c:v>
              </c:pt>
              <c:pt idx="67">
                <c:v>3862688396.5700126</c:v>
              </c:pt>
              <c:pt idx="68">
                <c:v>3749258479.6100125</c:v>
              </c:pt>
              <c:pt idx="69">
                <c:v>3636636253.3000126</c:v>
              </c:pt>
              <c:pt idx="70">
                <c:v>3524718268.9400125</c:v>
              </c:pt>
              <c:pt idx="71">
                <c:v>3412153932.2800126</c:v>
              </c:pt>
              <c:pt idx="72">
                <c:v>3300937004.5200129</c:v>
              </c:pt>
              <c:pt idx="73">
                <c:v>3191020389.7900128</c:v>
              </c:pt>
              <c:pt idx="74">
                <c:v>3082702620.7900128</c:v>
              </c:pt>
              <c:pt idx="75">
                <c:v>2975891059.7900128</c:v>
              </c:pt>
              <c:pt idx="76">
                <c:v>2871261275.130013</c:v>
              </c:pt>
              <c:pt idx="77">
                <c:v>2768855313.3100128</c:v>
              </c:pt>
              <c:pt idx="78">
                <c:v>2668812645.3900127</c:v>
              </c:pt>
              <c:pt idx="79">
                <c:v>2571033799.9900126</c:v>
              </c:pt>
              <c:pt idx="80">
                <c:v>2476117476.1900125</c:v>
              </c:pt>
              <c:pt idx="81">
                <c:v>2383080772.1900125</c:v>
              </c:pt>
              <c:pt idx="82">
                <c:v>2290249986.5200124</c:v>
              </c:pt>
              <c:pt idx="83">
                <c:v>2197564812.2000122</c:v>
              </c:pt>
              <c:pt idx="84">
                <c:v>2105511129.9500122</c:v>
              </c:pt>
              <c:pt idx="85">
                <c:v>2014259036.4500122</c:v>
              </c:pt>
              <c:pt idx="86">
                <c:v>1923665616.4500122</c:v>
              </c:pt>
              <c:pt idx="87">
                <c:v>1833439361.5000122</c:v>
              </c:pt>
              <c:pt idx="88">
                <c:v>1743768362.1700122</c:v>
              </c:pt>
              <c:pt idx="89">
                <c:v>1654767353.6900122</c:v>
              </c:pt>
              <c:pt idx="90">
                <c:v>1566406193.4800122</c:v>
              </c:pt>
              <c:pt idx="91">
                <c:v>1478598861.0800121</c:v>
              </c:pt>
              <c:pt idx="92">
                <c:v>1391425751.4800122</c:v>
              </c:pt>
              <c:pt idx="93">
                <c:v>1305982718.6600122</c:v>
              </c:pt>
              <c:pt idx="94">
                <c:v>1223412514.0000122</c:v>
              </c:pt>
              <c:pt idx="95">
                <c:v>1143878505.3500121</c:v>
              </c:pt>
              <c:pt idx="96">
                <c:v>1067992985.640012</c:v>
              </c:pt>
              <c:pt idx="97">
                <c:v>996362678.63001204</c:v>
              </c:pt>
              <c:pt idx="98">
                <c:v>930140938.63001204</c:v>
              </c:pt>
              <c:pt idx="99">
                <c:v>867877302.46001208</c:v>
              </c:pt>
              <c:pt idx="100">
                <c:v>811069467.24001205</c:v>
              </c:pt>
              <c:pt idx="101">
                <c:v>757953852.55001199</c:v>
              </c:pt>
              <c:pt idx="102">
                <c:v>705540101.05001199</c:v>
              </c:pt>
              <c:pt idx="103">
                <c:v>653967767.30001199</c:v>
              </c:pt>
              <c:pt idx="104">
                <c:v>603009596.76001203</c:v>
              </c:pt>
              <c:pt idx="105">
                <c:v>552378085.76001203</c:v>
              </c:pt>
              <c:pt idx="106">
                <c:v>502221129.76001203</c:v>
              </c:pt>
              <c:pt idx="107">
                <c:v>452841048.09001201</c:v>
              </c:pt>
              <c:pt idx="108">
                <c:v>404268234.09001201</c:v>
              </c:pt>
              <c:pt idx="109">
                <c:v>356206363.09001201</c:v>
              </c:pt>
              <c:pt idx="110">
                <c:v>308859133.09001201</c:v>
              </c:pt>
              <c:pt idx="111">
                <c:v>262330100.09001201</c:v>
              </c:pt>
              <c:pt idx="112">
                <c:v>216521281.09001201</c:v>
              </c:pt>
              <c:pt idx="113">
                <c:v>172725981.97001201</c:v>
              </c:pt>
              <c:pt idx="114">
                <c:v>133108261.90001202</c:v>
              </c:pt>
              <c:pt idx="115">
                <c:v>97968323.900012016</c:v>
              </c:pt>
              <c:pt idx="116">
                <c:v>66838556.900012016</c:v>
              </c:pt>
              <c:pt idx="117">
                <c:v>40808173.480012015</c:v>
              </c:pt>
              <c:pt idx="118">
                <c:v>20658213.230012015</c:v>
              </c:pt>
              <c:pt idx="119">
                <c:v>7173947.9400120135</c:v>
              </c:pt>
              <c:pt idx="120">
                <c:v>294542.94001201354</c:v>
              </c:pt>
              <c:pt idx="121">
                <c:v>152755.94001201354</c:v>
              </c:pt>
              <c:pt idx="122">
                <c:v>70921.94001201354</c:v>
              </c:pt>
              <c:pt idx="123">
                <c:v>-5.9987986460328102E-2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46B2-4D4E-9EBF-7B74282E8A54}"/>
            </c:ext>
          </c:extLst>
        </c:ser>
        <c:ser>
          <c:idx val="1"/>
          <c:order val="1"/>
          <c:tx>
            <c:v>Expected amortisation</c:v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_(* #,##0_);_(* \(#,##0\);_(* "-"??_);_(@_)</c:formatCode>
              <c:ptCount val="161"/>
              <c:pt idx="0">
                <c:v>17496604923.940018</c:v>
              </c:pt>
              <c:pt idx="1">
                <c:v>16403067116.193768</c:v>
              </c:pt>
              <c:pt idx="2">
                <c:v>15377875421.431658</c:v>
              </c:pt>
              <c:pt idx="3">
                <c:v>14416758207.592178</c:v>
              </c:pt>
              <c:pt idx="4">
                <c:v>13515710819.617668</c:v>
              </c:pt>
              <c:pt idx="5">
                <c:v>12670978893.391563</c:v>
              </c:pt>
              <c:pt idx="6">
                <c:v>11879042712.55459</c:v>
              </c:pt>
              <c:pt idx="7">
                <c:v>11136602543.019928</c:v>
              </c:pt>
              <c:pt idx="8">
                <c:v>10440564884.081182</c:v>
              </c:pt>
              <c:pt idx="9">
                <c:v>9788029578.8261089</c:v>
              </c:pt>
              <c:pt idx="10">
                <c:v>9176277730.149477</c:v>
              </c:pt>
              <c:pt idx="11">
                <c:v>8602760372.0151348</c:v>
              </c:pt>
              <c:pt idx="12">
                <c:v>8065087848.7641888</c:v>
              </c:pt>
              <c:pt idx="13">
                <c:v>7561019858.2164268</c:v>
              </c:pt>
              <c:pt idx="14">
                <c:v>7088456117.0778999</c:v>
              </c:pt>
              <c:pt idx="15">
                <c:v>6645427609.7605314</c:v>
              </c:pt>
              <c:pt idx="16">
                <c:v>6230088384.1504984</c:v>
              </c:pt>
              <c:pt idx="17">
                <c:v>5840707860.1410923</c:v>
              </c:pt>
              <c:pt idx="18">
                <c:v>5475663618.8822737</c:v>
              </c:pt>
              <c:pt idx="19">
                <c:v>5133434642.7021313</c:v>
              </c:pt>
              <c:pt idx="20">
                <c:v>4812594977.5332479</c:v>
              </c:pt>
              <c:pt idx="21">
                <c:v>4511807791.4374199</c:v>
              </c:pt>
              <c:pt idx="22">
                <c:v>4229819804.4725809</c:v>
              </c:pt>
              <c:pt idx="23">
                <c:v>3965456066.6930447</c:v>
              </c:pt>
              <c:pt idx="24">
                <c:v>3717615062.5247293</c:v>
              </c:pt>
              <c:pt idx="25">
                <c:v>3485264121.1169338</c:v>
              </c:pt>
              <c:pt idx="26">
                <c:v>3267435113.5471253</c:v>
              </c:pt>
              <c:pt idx="27">
                <c:v>3063220418.9504299</c:v>
              </c:pt>
              <c:pt idx="28">
                <c:v>2871769142.7660279</c:v>
              </c:pt>
              <c:pt idx="29">
                <c:v>2692283571.3431511</c:v>
              </c:pt>
              <c:pt idx="30">
                <c:v>2524015848.1342039</c:v>
              </c:pt>
              <c:pt idx="31">
                <c:v>2366264857.6258163</c:v>
              </c:pt>
              <c:pt idx="32">
                <c:v>2218373304.0242028</c:v>
              </c:pt>
              <c:pt idx="33">
                <c:v>2079724972.5226901</c:v>
              </c:pt>
              <c:pt idx="34">
                <c:v>1949742161.7400219</c:v>
              </c:pt>
              <c:pt idx="35">
                <c:v>1827883276.6312706</c:v>
              </c:pt>
              <c:pt idx="36">
                <c:v>1713640571.8418162</c:v>
              </c:pt>
              <c:pt idx="37">
                <c:v>1606538036.1017027</c:v>
              </c:pt>
              <c:pt idx="38">
                <c:v>1506129408.8453462</c:v>
              </c:pt>
              <c:pt idx="39">
                <c:v>1411996320.7925122</c:v>
              </c:pt>
              <c:pt idx="40">
                <c:v>1323746550.7429802</c:v>
              </c:pt>
              <c:pt idx="41">
                <c:v>1241012391.3215439</c:v>
              </c:pt>
              <c:pt idx="42">
                <c:v>1163449116.8639474</c:v>
              </c:pt>
              <c:pt idx="43">
                <c:v>1090733547.0599506</c:v>
              </c:pt>
              <c:pt idx="44">
                <c:v>1022562700.3687037</c:v>
              </c:pt>
              <c:pt idx="45">
                <c:v>958652531.59565973</c:v>
              </c:pt>
              <c:pt idx="46">
                <c:v>898736748.37093103</c:v>
              </c:pt>
              <c:pt idx="47">
                <c:v>842565701.5977478</c:v>
              </c:pt>
              <c:pt idx="48">
                <c:v>789905345.24788857</c:v>
              </c:pt>
              <c:pt idx="49">
                <c:v>740536261.16989553</c:v>
              </c:pt>
              <c:pt idx="50">
                <c:v>694252744.84677708</c:v>
              </c:pt>
              <c:pt idx="51">
                <c:v>650861948.29385352</c:v>
              </c:pt>
              <c:pt idx="52">
                <c:v>610183076.52548766</c:v>
              </c:pt>
              <c:pt idx="53">
                <c:v>572046634.24264467</c:v>
              </c:pt>
              <c:pt idx="54">
                <c:v>536293719.6024794</c:v>
              </c:pt>
              <c:pt idx="55">
                <c:v>502775362.12732446</c:v>
              </c:pt>
              <c:pt idx="56">
                <c:v>471351901.99436671</c:v>
              </c:pt>
              <c:pt idx="57">
                <c:v>441892408.11971879</c:v>
              </c:pt>
              <c:pt idx="58">
                <c:v>414274132.61223638</c:v>
              </c:pt>
              <c:pt idx="59">
                <c:v>388381999.32397163</c:v>
              </c:pt>
              <c:pt idx="60">
                <c:v>364108124.36622339</c:v>
              </c:pt>
              <c:pt idx="61">
                <c:v>341351366.59333444</c:v>
              </c:pt>
              <c:pt idx="62">
                <c:v>320016906.18125105</c:v>
              </c:pt>
              <c:pt idx="63">
                <c:v>300015849.54492283</c:v>
              </c:pt>
              <c:pt idx="64">
                <c:v>281264858.94836515</c:v>
              </c:pt>
              <c:pt idx="65">
                <c:v>263685805.26409233</c:v>
              </c:pt>
              <c:pt idx="66">
                <c:v>247205442.43508655</c:v>
              </c:pt>
              <c:pt idx="67">
                <c:v>231755102.28289363</c:v>
              </c:pt>
              <c:pt idx="68">
                <c:v>217270408.39021277</c:v>
              </c:pt>
              <c:pt idx="69">
                <c:v>203691007.86582446</c:v>
              </c:pt>
              <c:pt idx="70">
                <c:v>190960319.87421042</c:v>
              </c:pt>
              <c:pt idx="71">
                <c:v>179025299.88207227</c:v>
              </c:pt>
              <c:pt idx="72">
                <c:v>167836218.63944274</c:v>
              </c:pt>
              <c:pt idx="73">
                <c:v>157346454.97447756</c:v>
              </c:pt>
              <c:pt idx="74">
                <c:v>147512301.5385727</c:v>
              </c:pt>
              <c:pt idx="75">
                <c:v>138292782.6924119</c:v>
              </c:pt>
              <c:pt idx="76">
                <c:v>129649483.77413616</c:v>
              </c:pt>
              <c:pt idx="77">
                <c:v>121546391.03825265</c:v>
              </c:pt>
              <c:pt idx="78">
                <c:v>113949741.59836186</c:v>
              </c:pt>
              <c:pt idx="79">
                <c:v>106827882.74846424</c:v>
              </c:pt>
              <c:pt idx="80">
                <c:v>100151140.07668522</c:v>
              </c:pt>
              <c:pt idx="81">
                <c:v>93891693.821892396</c:v>
              </c:pt>
              <c:pt idx="82">
                <c:v>88023462.958024114</c:v>
              </c:pt>
              <c:pt idx="83">
                <c:v>82521996.523147613</c:v>
              </c:pt>
              <c:pt idx="84">
                <c:v>77364371.740450889</c:v>
              </c:pt>
              <c:pt idx="85">
                <c:v>72529098.50667271</c:v>
              </c:pt>
              <c:pt idx="86">
                <c:v>67996029.850005671</c:v>
              </c:pt>
              <c:pt idx="87">
                <c:v>63746277.98438032</c:v>
              </c:pt>
              <c:pt idx="88">
                <c:v>59762135.610356547</c:v>
              </c:pt>
              <c:pt idx="89">
                <c:v>56027002.134709261</c:v>
              </c:pt>
              <c:pt idx="90">
                <c:v>52525314.501289934</c:v>
              </c:pt>
              <c:pt idx="91">
                <c:v>49242482.344959311</c:v>
              </c:pt>
              <c:pt idx="92">
                <c:v>46164827.198399357</c:v>
              </c:pt>
              <c:pt idx="93">
                <c:v>43279525.498499401</c:v>
              </c:pt>
              <c:pt idx="94">
                <c:v>40574555.154843189</c:v>
              </c:pt>
              <c:pt idx="95">
                <c:v>38038645.457665488</c:v>
              </c:pt>
              <c:pt idx="96">
                <c:v>35661230.116561398</c:v>
              </c:pt>
              <c:pt idx="97">
                <c:v>33432403.23427631</c:v>
              </c:pt>
              <c:pt idx="98">
                <c:v>31342878.032134041</c:v>
              </c:pt>
              <c:pt idx="99">
                <c:v>29383948.155125663</c:v>
              </c:pt>
              <c:pt idx="100">
                <c:v>27547451.395430308</c:v>
              </c:pt>
              <c:pt idx="101">
                <c:v>25825735.683215912</c:v>
              </c:pt>
              <c:pt idx="102">
                <c:v>24211627.203014918</c:v>
              </c:pt>
              <c:pt idx="103">
                <c:v>22698400.502826486</c:v>
              </c:pt>
              <c:pt idx="104">
                <c:v>21279750.471399829</c:v>
              </c:pt>
              <c:pt idx="105">
                <c:v>19949766.066937339</c:v>
              </c:pt>
              <c:pt idx="106">
                <c:v>18702905.687753756</c:v>
              </c:pt>
              <c:pt idx="107">
                <c:v>17533974.082269147</c:v>
              </c:pt>
              <c:pt idx="108">
                <c:v>16438100.702127326</c:v>
              </c:pt>
              <c:pt idx="109">
                <c:v>15410719.408244368</c:v>
              </c:pt>
              <c:pt idx="110">
                <c:v>14447549.445229094</c:v>
              </c:pt>
              <c:pt idx="111">
                <c:v>13544577.604902277</c:v>
              </c:pt>
              <c:pt idx="112">
                <c:v>12698041.504595885</c:v>
              </c:pt>
              <c:pt idx="113">
                <c:v>11904413.910558643</c:v>
              </c:pt>
              <c:pt idx="114">
                <c:v>11160388.041148728</c:v>
              </c:pt>
              <c:pt idx="115">
                <c:v>10462863.788576933</c:v>
              </c:pt>
              <c:pt idx="116">
                <c:v>9808934.8017908745</c:v>
              </c:pt>
              <c:pt idx="117">
                <c:v>9195876.3766789455</c:v>
              </c:pt>
              <c:pt idx="118">
                <c:v>8621134.1031365115</c:v>
              </c:pt>
              <c:pt idx="119">
                <c:v>8082313.2216904797</c:v>
              </c:pt>
              <c:pt idx="120">
                <c:v>7577168.6453348249</c:v>
              </c:pt>
              <c:pt idx="121">
                <c:v>7103595.6050013984</c:v>
              </c:pt>
              <c:pt idx="122">
                <c:v>6659620.8796888106</c:v>
              </c:pt>
              <c:pt idx="123">
                <c:v>6243394.5747082597</c:v>
              </c:pt>
              <c:pt idx="124">
                <c:v>5853182.4137889938</c:v>
              </c:pt>
              <c:pt idx="125">
                <c:v>5487358.512927182</c:v>
              </c:pt>
              <c:pt idx="126">
                <c:v>5144398.6058692336</c:v>
              </c:pt>
              <c:pt idx="127">
                <c:v>4822873.6930024065</c:v>
              </c:pt>
              <c:pt idx="128">
                <c:v>4521444.0871897563</c:v>
              </c:pt>
              <c:pt idx="129">
                <c:v>4238853.8317403961</c:v>
              </c:pt>
              <c:pt idx="130">
                <c:v>3973925.4672566215</c:v>
              </c:pt>
              <c:pt idx="131">
                <c:v>3725555.1255530827</c:v>
              </c:pt>
              <c:pt idx="132">
                <c:v>3492707.9302060148</c:v>
              </c:pt>
              <c:pt idx="133">
                <c:v>3274413.6845681388</c:v>
              </c:pt>
              <c:pt idx="134">
                <c:v>3069762.8292826302</c:v>
              </c:pt>
              <c:pt idx="135">
                <c:v>2877902.6524524661</c:v>
              </c:pt>
              <c:pt idx="136">
                <c:v>2698033.7366741868</c:v>
              </c:pt>
              <c:pt idx="137">
                <c:v>2529406.6281320499</c:v>
              </c:pt>
              <c:pt idx="138">
                <c:v>2371318.7138737966</c:v>
              </c:pt>
              <c:pt idx="139">
                <c:v>2223111.2942566844</c:v>
              </c:pt>
              <c:pt idx="140">
                <c:v>2084166.8383656417</c:v>
              </c:pt>
              <c:pt idx="141">
                <c:v>1953906.4109677891</c:v>
              </c:pt>
              <c:pt idx="142">
                <c:v>1831787.2602823023</c:v>
              </c:pt>
              <c:pt idx="143">
                <c:v>1717300.5565146585</c:v>
              </c:pt>
              <c:pt idx="144">
                <c:v>1609969.2717324924</c:v>
              </c:pt>
              <c:pt idx="145">
                <c:v>1509346.1922492115</c:v>
              </c:pt>
              <c:pt idx="146">
                <c:v>1415012.0552336357</c:v>
              </c:pt>
              <c:pt idx="147">
                <c:v>1326573.8017815335</c:v>
              </c:pt>
              <c:pt idx="148">
                <c:v>1243662.9391701876</c:v>
              </c:pt>
              <c:pt idx="149">
                <c:v>1165934.0054720507</c:v>
              </c:pt>
              <c:pt idx="150">
                <c:v>1093063.1301300477</c:v>
              </c:pt>
              <c:pt idx="151">
                <c:v>1024746.6844969197</c:v>
              </c:pt>
              <c:pt idx="152">
                <c:v>960700.01671586221</c:v>
              </c:pt>
              <c:pt idx="153">
                <c:v>900656.26567112084</c:v>
              </c:pt>
              <c:pt idx="154">
                <c:v>844365.24906667578</c:v>
              </c:pt>
              <c:pt idx="155">
                <c:v>791592.42100000859</c:v>
              </c:pt>
              <c:pt idx="156">
                <c:v>742117.894687508</c:v>
              </c:pt>
              <c:pt idx="157">
                <c:v>695735.52626953879</c:v>
              </c:pt>
              <c:pt idx="158">
                <c:v>652252.05587769265</c:v>
              </c:pt>
              <c:pt idx="159">
                <c:v>611486.30238533684</c:v>
              </c:pt>
              <c:pt idx="160">
                <c:v>573268.40848625323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46B2-4D4E-9EBF-7B74282E8A54}"/>
            </c:ext>
          </c:extLst>
        </c:ser>
        <c:ser>
          <c:idx val="2"/>
          <c:order val="2"/>
          <c:tx>
            <c:v>Covered Bonds</c:v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#,##0</c:formatCode>
              <c:ptCount val="161"/>
              <c:pt idx="0">
                <c:v>11936500000</c:v>
              </c:pt>
              <c:pt idx="1">
                <c:v>11936500000</c:v>
              </c:pt>
              <c:pt idx="2">
                <c:v>11936500000</c:v>
              </c:pt>
              <c:pt idx="3">
                <c:v>11936500000</c:v>
              </c:pt>
              <c:pt idx="4">
                <c:v>11936500000</c:v>
              </c:pt>
              <c:pt idx="5">
                <c:v>11936500000</c:v>
              </c:pt>
              <c:pt idx="6">
                <c:v>11086500000</c:v>
              </c:pt>
              <c:pt idx="7">
                <c:v>11086500000</c:v>
              </c:pt>
              <c:pt idx="8">
                <c:v>11086500000</c:v>
              </c:pt>
              <c:pt idx="9">
                <c:v>11086500000</c:v>
              </c:pt>
              <c:pt idx="10">
                <c:v>7046500000</c:v>
              </c:pt>
              <c:pt idx="11">
                <c:v>7046500000</c:v>
              </c:pt>
              <c:pt idx="12">
                <c:v>7046500000</c:v>
              </c:pt>
              <c:pt idx="13">
                <c:v>7046500000</c:v>
              </c:pt>
              <c:pt idx="14">
                <c:v>4400000000</c:v>
              </c:pt>
              <c:pt idx="15">
                <c:v>4400000000</c:v>
              </c:pt>
              <c:pt idx="16">
                <c:v>4400000000</c:v>
              </c:pt>
              <c:pt idx="17">
                <c:v>4400000000</c:v>
              </c:pt>
              <c:pt idx="18">
                <c:v>1750000000</c:v>
              </c:pt>
              <c:pt idx="19">
                <c:v>1750000000</c:v>
              </c:pt>
              <c:pt idx="20">
                <c:v>1750000000</c:v>
              </c:pt>
              <c:pt idx="21">
                <c:v>1750000000</c:v>
              </c:pt>
              <c:pt idx="22">
                <c:v>1250000000</c:v>
              </c:pt>
              <c:pt idx="23">
                <c:v>1250000000</c:v>
              </c:pt>
              <c:pt idx="24">
                <c:v>1250000000</c:v>
              </c:pt>
              <c:pt idx="25">
                <c:v>1250000000</c:v>
              </c:pt>
              <c:pt idx="26">
                <c:v>1250000000</c:v>
              </c:pt>
              <c:pt idx="27">
                <c:v>1250000000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6B2-4D4E-9EBF-7B74282E8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65024"/>
        <c:axId val="42866560"/>
      </c:scatterChart>
      <c:valAx>
        <c:axId val="42865024"/>
        <c:scaling>
          <c:orientation val="minMax"/>
          <c:max val="46000"/>
          <c:min val="41364"/>
        </c:scaling>
        <c:delete val="0"/>
        <c:axPos val="b"/>
        <c:numFmt formatCode="[$-414]mmm/\ yy;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42866560"/>
        <c:crosses val="autoZero"/>
        <c:crossBetween val="midCat"/>
        <c:majorUnit val="182"/>
      </c:valAx>
      <c:valAx>
        <c:axId val="428665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428650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</xdr:colOff>
      <xdr:row>158</xdr:row>
      <xdr:rowOff>154782</xdr:rowOff>
    </xdr:from>
    <xdr:to>
      <xdr:col>7</xdr:col>
      <xdr:colOff>1308073</xdr:colOff>
      <xdr:row>184</xdr:row>
      <xdr:rowOff>103391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" y="31182470"/>
          <a:ext cx="14357324" cy="4901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7</xdr:col>
      <xdr:colOff>1284261</xdr:colOff>
      <xdr:row>186</xdr:row>
      <xdr:rowOff>137601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408688"/>
          <a:ext cx="14357324" cy="5090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11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83344</xdr:rowOff>
    </xdr:from>
    <xdr:to>
      <xdr:col>7</xdr:col>
      <xdr:colOff>1284261</xdr:colOff>
      <xdr:row>186</xdr:row>
      <xdr:rowOff>28938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337125"/>
          <a:ext cx="14357324" cy="5279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35719</xdr:rowOff>
    </xdr:from>
    <xdr:to>
      <xdr:col>7</xdr:col>
      <xdr:colOff>510355</xdr:colOff>
      <xdr:row>182</xdr:row>
      <xdr:rowOff>176401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371"/>
        <a:stretch/>
      </xdr:blipFill>
      <xdr:spPr>
        <a:xfrm>
          <a:off x="0" y="30289500"/>
          <a:ext cx="13011918" cy="54746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155</xdr:row>
          <xdr:rowOff>104775</xdr:rowOff>
        </xdr:from>
        <xdr:to>
          <xdr:col>8</xdr:col>
          <xdr:colOff>1495425</xdr:colOff>
          <xdr:row>184</xdr:row>
          <xdr:rowOff>85725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8</xdr:col>
      <xdr:colOff>1505531</xdr:colOff>
      <xdr:row>174</xdr:row>
      <xdr:rowOff>45000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8</xdr:col>
      <xdr:colOff>1505531</xdr:colOff>
      <xdr:row>172</xdr:row>
      <xdr:rowOff>45000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8</xdr:col>
      <xdr:colOff>1505531</xdr:colOff>
      <xdr:row>169</xdr:row>
      <xdr:rowOff>45000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3" name="Picture 2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8181" y="11907"/>
          <a:ext cx="1897857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8</xdr:col>
      <xdr:colOff>1505531</xdr:colOff>
      <xdr:row>169</xdr:row>
      <xdr:rowOff>45000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_Kredittforetak\Storebrand%20Kredittforetak\24%20CBIC\2013_12\Nedbetalingsplan%20CB%20og%20l&#229;n_2013_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_Kredittforetak\Storebrand%20Kredittforetak\24%20CBIC\2013_09\Nedbetalingsplan%20CB%20og%20l&#229;n_2013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S2" t="str">
            <v>Planned amortisation</v>
          </cell>
          <cell r="T2" t="str">
            <v>Expected amortisation</v>
          </cell>
          <cell r="U2" t="str">
            <v>Covered Bonds</v>
          </cell>
        </row>
        <row r="3">
          <cell r="R3">
            <v>41729</v>
          </cell>
          <cell r="S3">
            <v>14722176402.529999</v>
          </cell>
          <cell r="T3">
            <v>13883171254.6875</v>
          </cell>
          <cell r="U3">
            <v>11936500000</v>
          </cell>
        </row>
        <row r="4">
          <cell r="R4">
            <v>41820</v>
          </cell>
          <cell r="S4">
            <v>14644288177.529999</v>
          </cell>
          <cell r="T4">
            <v>13015473051.269531</v>
          </cell>
          <cell r="U4">
            <v>11936500000</v>
          </cell>
        </row>
        <row r="5">
          <cell r="R5">
            <v>41912</v>
          </cell>
          <cell r="S5">
            <v>14564380835.129999</v>
          </cell>
          <cell r="T5">
            <v>12202005985.565186</v>
          </cell>
          <cell r="U5">
            <v>11936500000</v>
          </cell>
        </row>
        <row r="6">
          <cell r="R6">
            <v>42004</v>
          </cell>
          <cell r="S6">
            <v>14484691805.629999</v>
          </cell>
          <cell r="T6">
            <v>11439380611.467361</v>
          </cell>
          <cell r="U6">
            <v>11086500000</v>
          </cell>
        </row>
        <row r="7">
          <cell r="R7">
            <v>42094</v>
          </cell>
          <cell r="S7">
            <v>14403652765.75</v>
          </cell>
          <cell r="T7">
            <v>10724419323.250652</v>
          </cell>
          <cell r="U7">
            <v>11086500000</v>
          </cell>
        </row>
        <row r="8">
          <cell r="R8">
            <v>42185</v>
          </cell>
          <cell r="S8">
            <v>14320357030.75</v>
          </cell>
          <cell r="T8">
            <v>10054143115.547487</v>
          </cell>
          <cell r="U8">
            <v>11086500000</v>
          </cell>
        </row>
        <row r="9">
          <cell r="R9">
            <v>42277</v>
          </cell>
          <cell r="S9">
            <v>14235971715.75</v>
          </cell>
          <cell r="T9">
            <v>9425759170.8257694</v>
          </cell>
          <cell r="U9">
            <v>11086500000</v>
          </cell>
        </row>
        <row r="10">
          <cell r="R10">
            <v>42369</v>
          </cell>
          <cell r="S10">
            <v>14151892127.75</v>
          </cell>
          <cell r="T10">
            <v>8836649222.6491585</v>
          </cell>
          <cell r="U10">
            <v>7046500000</v>
          </cell>
        </row>
        <row r="11">
          <cell r="R11">
            <v>42460</v>
          </cell>
          <cell r="S11">
            <v>14066229843.75</v>
          </cell>
          <cell r="T11">
            <v>8284358646.2335863</v>
          </cell>
          <cell r="U11">
            <v>7046500000</v>
          </cell>
        </row>
        <row r="12">
          <cell r="R12">
            <v>42551</v>
          </cell>
          <cell r="S12">
            <v>13977043682.75</v>
          </cell>
          <cell r="T12">
            <v>7766586230.8439875</v>
          </cell>
          <cell r="U12">
            <v>7046500000</v>
          </cell>
        </row>
        <row r="13">
          <cell r="R13">
            <v>42643</v>
          </cell>
          <cell r="S13">
            <v>13875969390.879999</v>
          </cell>
          <cell r="T13">
            <v>7281174591.4162378</v>
          </cell>
          <cell r="U13">
            <v>7046500000</v>
          </cell>
        </row>
        <row r="14">
          <cell r="R14">
            <v>42735</v>
          </cell>
          <cell r="S14">
            <v>13771308264.16</v>
          </cell>
          <cell r="T14">
            <v>6826101179.4527225</v>
          </cell>
          <cell r="U14">
            <v>4400000000</v>
          </cell>
        </row>
        <row r="15">
          <cell r="R15">
            <v>42825</v>
          </cell>
          <cell r="S15">
            <v>13657901862.110001</v>
          </cell>
          <cell r="T15">
            <v>6399469855.736927</v>
          </cell>
          <cell r="U15">
            <v>4400000000</v>
          </cell>
        </row>
        <row r="16">
          <cell r="R16">
            <v>42916</v>
          </cell>
          <cell r="S16">
            <v>13536222873.130001</v>
          </cell>
          <cell r="T16">
            <v>5999502989.7533693</v>
          </cell>
          <cell r="U16">
            <v>4400000000</v>
          </cell>
        </row>
        <row r="17">
          <cell r="R17">
            <v>43008</v>
          </cell>
          <cell r="S17">
            <v>13365038234.34</v>
          </cell>
          <cell r="T17">
            <v>5624534052.8937836</v>
          </cell>
          <cell r="U17">
            <v>4400000000</v>
          </cell>
        </row>
        <row r="18">
          <cell r="R18">
            <v>43100</v>
          </cell>
          <cell r="S18">
            <v>13202540011.559999</v>
          </cell>
          <cell r="T18">
            <v>5273000674.5879221</v>
          </cell>
          <cell r="U18">
            <v>1750000000</v>
          </cell>
        </row>
        <row r="19">
          <cell r="R19">
            <v>43190</v>
          </cell>
          <cell r="S19">
            <v>12958550846.699999</v>
          </cell>
          <cell r="T19">
            <v>4943438132.426177</v>
          </cell>
          <cell r="U19">
            <v>1750000000</v>
          </cell>
        </row>
        <row r="20">
          <cell r="R20">
            <v>43281</v>
          </cell>
          <cell r="S20">
            <v>12675351356.48</v>
          </cell>
          <cell r="T20">
            <v>4634473249.1495409</v>
          </cell>
          <cell r="U20">
            <v>1750000000</v>
          </cell>
        </row>
        <row r="21">
          <cell r="R21">
            <v>43373</v>
          </cell>
          <cell r="S21">
            <v>12207044167.129999</v>
          </cell>
          <cell r="T21">
            <v>4344818671.0776949</v>
          </cell>
          <cell r="U21">
            <v>1750000000</v>
          </cell>
        </row>
        <row r="22">
          <cell r="R22">
            <v>43465</v>
          </cell>
          <cell r="S22">
            <v>11803085161.82</v>
          </cell>
          <cell r="T22">
            <v>4073267504.1353388</v>
          </cell>
          <cell r="U22">
            <v>1250000000</v>
          </cell>
        </row>
        <row r="23">
          <cell r="R23">
            <v>43555</v>
          </cell>
          <cell r="S23">
            <v>11333292296.35</v>
          </cell>
          <cell r="T23">
            <v>3818688285.1268802</v>
          </cell>
          <cell r="U23">
            <v>1250000000</v>
          </cell>
        </row>
        <row r="24">
          <cell r="R24">
            <v>43646</v>
          </cell>
          <cell r="S24">
            <v>11089357977.43</v>
          </cell>
          <cell r="T24">
            <v>3580020267.3064504</v>
          </cell>
          <cell r="U24">
            <v>1250000000</v>
          </cell>
        </row>
        <row r="25">
          <cell r="R25">
            <v>43738</v>
          </cell>
          <cell r="S25">
            <v>10852860406.08</v>
          </cell>
          <cell r="T25">
            <v>3356269000.5997972</v>
          </cell>
          <cell r="U25">
            <v>1250000000</v>
          </cell>
        </row>
        <row r="26">
          <cell r="R26">
            <v>43830</v>
          </cell>
          <cell r="S26">
            <v>10613893003.35</v>
          </cell>
          <cell r="T26">
            <v>3146502188.0623097</v>
          </cell>
          <cell r="U26">
            <v>1250000000</v>
          </cell>
        </row>
        <row r="27">
          <cell r="R27">
            <v>43921</v>
          </cell>
          <cell r="S27">
            <v>10413228532.41</v>
          </cell>
          <cell r="T27">
            <v>2949845801.3084154</v>
          </cell>
          <cell r="U27">
            <v>1250000000</v>
          </cell>
        </row>
        <row r="28">
          <cell r="R28">
            <v>44012</v>
          </cell>
          <cell r="S28">
            <v>10244821094.99</v>
          </cell>
          <cell r="T28">
            <v>2765480438.7266393</v>
          </cell>
          <cell r="U28">
            <v>0</v>
          </cell>
        </row>
        <row r="29">
          <cell r="R29">
            <v>44104</v>
          </cell>
          <cell r="S29">
            <v>10077792718.139999</v>
          </cell>
          <cell r="T29">
            <v>2592637911.3062243</v>
          </cell>
          <cell r="U29">
            <v>0</v>
          </cell>
        </row>
        <row r="30">
          <cell r="R30">
            <v>44196</v>
          </cell>
          <cell r="S30">
            <v>9878559698.2699986</v>
          </cell>
          <cell r="T30">
            <v>2430598041.8495855</v>
          </cell>
          <cell r="U30">
            <v>0</v>
          </cell>
        </row>
        <row r="31">
          <cell r="R31">
            <v>44286</v>
          </cell>
          <cell r="S31">
            <v>9705472188.1299992</v>
          </cell>
          <cell r="T31">
            <v>2278685664.2339864</v>
          </cell>
          <cell r="U31">
            <v>0</v>
          </cell>
        </row>
        <row r="32">
          <cell r="R32">
            <v>44377</v>
          </cell>
          <cell r="S32">
            <v>9419369595.4799995</v>
          </cell>
          <cell r="T32">
            <v>2136267810.2193623</v>
          </cell>
          <cell r="U32">
            <v>0</v>
          </cell>
        </row>
        <row r="33">
          <cell r="R33">
            <v>44469</v>
          </cell>
          <cell r="S33">
            <v>8995237706.3799992</v>
          </cell>
          <cell r="T33">
            <v>2002751072.0806522</v>
          </cell>
          <cell r="U33">
            <v>0</v>
          </cell>
        </row>
        <row r="34">
          <cell r="R34">
            <v>44561</v>
          </cell>
          <cell r="S34">
            <v>8623767989.1899986</v>
          </cell>
          <cell r="T34">
            <v>1877579130.0756116</v>
          </cell>
          <cell r="U34">
            <v>0</v>
          </cell>
        </row>
        <row r="35">
          <cell r="R35">
            <v>44651</v>
          </cell>
          <cell r="S35">
            <v>8086578165.789999</v>
          </cell>
          <cell r="T35">
            <v>1760230434.4458859</v>
          </cell>
          <cell r="U35">
            <v>0</v>
          </cell>
        </row>
        <row r="36">
          <cell r="R36">
            <v>44742</v>
          </cell>
          <cell r="S36">
            <v>7757622747.9099989</v>
          </cell>
          <cell r="T36">
            <v>1650216032.2930181</v>
          </cell>
          <cell r="U36">
            <v>0</v>
          </cell>
        </row>
        <row r="37">
          <cell r="R37">
            <v>44834</v>
          </cell>
          <cell r="S37">
            <v>7279885955.5699987</v>
          </cell>
          <cell r="T37">
            <v>1547077530.2747045</v>
          </cell>
          <cell r="U37">
            <v>0</v>
          </cell>
        </row>
        <row r="38">
          <cell r="R38">
            <v>44926</v>
          </cell>
          <cell r="S38">
            <v>6938960637.0599985</v>
          </cell>
          <cell r="T38">
            <v>1450385184.6325355</v>
          </cell>
          <cell r="U38">
            <v>0</v>
          </cell>
        </row>
        <row r="39">
          <cell r="R39">
            <v>45016</v>
          </cell>
          <cell r="S39">
            <v>6420996060.2099981</v>
          </cell>
          <cell r="T39">
            <v>1359736110.5930021</v>
          </cell>
          <cell r="U39">
            <v>0</v>
          </cell>
        </row>
        <row r="40">
          <cell r="R40">
            <v>45107</v>
          </cell>
          <cell r="S40">
            <v>5850810262.119998</v>
          </cell>
          <cell r="T40">
            <v>1274752603.6809394</v>
          </cell>
          <cell r="U40">
            <v>0</v>
          </cell>
        </row>
        <row r="41">
          <cell r="R41">
            <v>45199</v>
          </cell>
          <cell r="S41">
            <v>5530577291.6499977</v>
          </cell>
          <cell r="T41">
            <v>1195080565.9508808</v>
          </cell>
          <cell r="U41">
            <v>0</v>
          </cell>
        </row>
        <row r="42">
          <cell r="R42">
            <v>45291</v>
          </cell>
          <cell r="S42">
            <v>5416151364.4399977</v>
          </cell>
          <cell r="T42">
            <v>1120388030.5789506</v>
          </cell>
          <cell r="U42">
            <v>0</v>
          </cell>
        </row>
        <row r="43">
          <cell r="R43">
            <v>45382</v>
          </cell>
          <cell r="S43">
            <v>5301023596.5099974</v>
          </cell>
          <cell r="T43">
            <v>1050363778.6677662</v>
          </cell>
          <cell r="U43">
            <v>0</v>
          </cell>
        </row>
        <row r="44">
          <cell r="R44">
            <v>45473</v>
          </cell>
          <cell r="S44">
            <v>5186288084.5099974</v>
          </cell>
          <cell r="T44">
            <v>984716042.5010308</v>
          </cell>
          <cell r="U44">
            <v>0</v>
          </cell>
        </row>
        <row r="45">
          <cell r="R45">
            <v>45565</v>
          </cell>
          <cell r="S45">
            <v>5072001582.3999977</v>
          </cell>
          <cell r="T45">
            <v>923171289.84471643</v>
          </cell>
          <cell r="U45">
            <v>0</v>
          </cell>
        </row>
        <row r="46">
          <cell r="R46">
            <v>45657</v>
          </cell>
          <cell r="S46">
            <v>4958197782.1499977</v>
          </cell>
          <cell r="T46">
            <v>865473084.22942162</v>
          </cell>
          <cell r="U46">
            <v>0</v>
          </cell>
        </row>
        <row r="47">
          <cell r="R47">
            <v>45747</v>
          </cell>
          <cell r="S47">
            <v>4843702020.1499977</v>
          </cell>
          <cell r="T47">
            <v>811381016.46508276</v>
          </cell>
          <cell r="U47">
            <v>0</v>
          </cell>
        </row>
        <row r="48">
          <cell r="R48">
            <v>45838</v>
          </cell>
          <cell r="S48">
            <v>4729551756.1499977</v>
          </cell>
          <cell r="T48">
            <v>760669702.93601513</v>
          </cell>
          <cell r="U48">
            <v>0</v>
          </cell>
        </row>
        <row r="49">
          <cell r="R49">
            <v>45930</v>
          </cell>
          <cell r="S49">
            <v>4616121918.5299978</v>
          </cell>
          <cell r="T49">
            <v>713127846.50251412</v>
          </cell>
          <cell r="U49">
            <v>0</v>
          </cell>
        </row>
        <row r="50">
          <cell r="R50">
            <v>46022</v>
          </cell>
          <cell r="S50">
            <v>4504144551.4199982</v>
          </cell>
          <cell r="T50">
            <v>668557356.09610701</v>
          </cell>
          <cell r="U50">
            <v>0</v>
          </cell>
        </row>
        <row r="51">
          <cell r="R51">
            <v>46112</v>
          </cell>
          <cell r="S51">
            <v>4392030602.6599979</v>
          </cell>
          <cell r="T51">
            <v>626772521.34010029</v>
          </cell>
          <cell r="U51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S2" t="str">
            <v>Planned amortisation</v>
          </cell>
          <cell r="T2" t="str">
            <v>Expected amortisation</v>
          </cell>
          <cell r="U2" t="str">
            <v>Covered Bonds</v>
          </cell>
        </row>
        <row r="3">
          <cell r="R3">
            <v>41547</v>
          </cell>
          <cell r="S3">
            <v>15515961166.830006</v>
          </cell>
          <cell r="T3">
            <v>15515961166.830006</v>
          </cell>
          <cell r="U3">
            <v>11936500000</v>
          </cell>
        </row>
        <row r="4">
          <cell r="R4">
            <v>41639</v>
          </cell>
          <cell r="S4">
            <v>15429421564.360004</v>
          </cell>
          <cell r="T4">
            <v>14546213593.90313</v>
          </cell>
          <cell r="U4">
            <v>11936500000</v>
          </cell>
        </row>
        <row r="5">
          <cell r="R5">
            <v>41729</v>
          </cell>
          <cell r="S5">
            <v>15351533339.360004</v>
          </cell>
          <cell r="T5">
            <v>13637075244.284184</v>
          </cell>
          <cell r="U5">
            <v>11936500000</v>
          </cell>
        </row>
        <row r="6">
          <cell r="R6">
            <v>41820</v>
          </cell>
          <cell r="S6">
            <v>15271625996.960005</v>
          </cell>
          <cell r="T6">
            <v>12784758041.516422</v>
          </cell>
          <cell r="U6">
            <v>11936500000</v>
          </cell>
        </row>
        <row r="7">
          <cell r="R7">
            <v>41912</v>
          </cell>
          <cell r="S7">
            <v>15191936967.460005</v>
          </cell>
          <cell r="T7">
            <v>11985710663.921646</v>
          </cell>
          <cell r="U7">
            <v>11086500000</v>
          </cell>
        </row>
        <row r="8">
          <cell r="R8">
            <v>42004</v>
          </cell>
          <cell r="S8">
            <v>15110897927.580006</v>
          </cell>
          <cell r="T8">
            <v>11236603747.426544</v>
          </cell>
          <cell r="U8">
            <v>11086500000</v>
          </cell>
        </row>
        <row r="9">
          <cell r="R9">
            <v>42094</v>
          </cell>
          <cell r="S9">
            <v>15027602192.580006</v>
          </cell>
          <cell r="T9">
            <v>10534316013.212385</v>
          </cell>
          <cell r="U9">
            <v>11086500000</v>
          </cell>
        </row>
        <row r="10">
          <cell r="R10">
            <v>42185</v>
          </cell>
          <cell r="S10">
            <v>14943216877.580006</v>
          </cell>
          <cell r="T10">
            <v>9875921262.3866119</v>
          </cell>
          <cell r="U10">
            <v>11086500000</v>
          </cell>
        </row>
        <row r="11">
          <cell r="R11">
            <v>42277</v>
          </cell>
          <cell r="S11">
            <v>14859137289.580006</v>
          </cell>
          <cell r="T11">
            <v>9258676183.4874496</v>
          </cell>
          <cell r="U11">
            <v>7046500000</v>
          </cell>
        </row>
        <row r="12">
          <cell r="R12">
            <v>42369</v>
          </cell>
          <cell r="S12">
            <v>14773475005.580006</v>
          </cell>
          <cell r="T12">
            <v>8680008922.0194836</v>
          </cell>
          <cell r="U12">
            <v>7046500000</v>
          </cell>
        </row>
        <row r="13">
          <cell r="R13">
            <v>42460</v>
          </cell>
          <cell r="S13">
            <v>14684288844.580006</v>
          </cell>
          <cell r="T13">
            <v>8137508364.3932657</v>
          </cell>
          <cell r="U13">
            <v>7046500000</v>
          </cell>
        </row>
        <row r="14">
          <cell r="R14">
            <v>42551</v>
          </cell>
          <cell r="S14">
            <v>14583214552.710005</v>
          </cell>
          <cell r="T14">
            <v>7628914091.6186867</v>
          </cell>
          <cell r="U14">
            <v>7046500000</v>
          </cell>
        </row>
        <row r="15">
          <cell r="R15">
            <v>42643</v>
          </cell>
          <cell r="S15">
            <v>14478553425.990005</v>
          </cell>
          <cell r="T15">
            <v>7152106960.892519</v>
          </cell>
          <cell r="U15">
            <v>4400000000</v>
          </cell>
        </row>
        <row r="16">
          <cell r="R16">
            <v>42735</v>
          </cell>
          <cell r="S16">
            <v>14365147023.940006</v>
          </cell>
          <cell r="T16">
            <v>6705100275.8367367</v>
          </cell>
          <cell r="U16">
            <v>4400000000</v>
          </cell>
        </row>
        <row r="17">
          <cell r="R17">
            <v>42825</v>
          </cell>
          <cell r="S17">
            <v>14243468034.960007</v>
          </cell>
          <cell r="T17">
            <v>6286031508.596941</v>
          </cell>
          <cell r="U17">
            <v>4400000000</v>
          </cell>
        </row>
        <row r="18">
          <cell r="R18">
            <v>42916</v>
          </cell>
          <cell r="S18">
            <v>14072283396.170006</v>
          </cell>
          <cell r="T18">
            <v>5893154539.3096323</v>
          </cell>
          <cell r="U18">
            <v>4400000000</v>
          </cell>
        </row>
        <row r="19">
          <cell r="R19">
            <v>43008</v>
          </cell>
          <cell r="S19">
            <v>13909785173.390005</v>
          </cell>
          <cell r="T19">
            <v>5524832380.6027803</v>
          </cell>
          <cell r="U19">
            <v>1750000000</v>
          </cell>
        </row>
        <row r="20">
          <cell r="R20">
            <v>43100</v>
          </cell>
          <cell r="S20">
            <v>13665796008.530005</v>
          </cell>
          <cell r="T20">
            <v>5179530356.8151064</v>
          </cell>
          <cell r="U20">
            <v>1750000000</v>
          </cell>
        </row>
        <row r="21">
          <cell r="R21">
            <v>43190</v>
          </cell>
          <cell r="S21">
            <v>13382596518.310005</v>
          </cell>
          <cell r="T21">
            <v>4855809709.5141621</v>
          </cell>
          <cell r="U21">
            <v>1750000000</v>
          </cell>
        </row>
        <row r="22">
          <cell r="R22">
            <v>43281</v>
          </cell>
          <cell r="S22">
            <v>12914289328.960005</v>
          </cell>
          <cell r="T22">
            <v>4552321602.6695271</v>
          </cell>
          <cell r="U22">
            <v>1750000000</v>
          </cell>
        </row>
        <row r="23">
          <cell r="R23">
            <v>43373</v>
          </cell>
          <cell r="S23">
            <v>12510330323.650005</v>
          </cell>
          <cell r="T23">
            <v>4267801502.5026817</v>
          </cell>
          <cell r="U23">
            <v>1250000000</v>
          </cell>
        </row>
        <row r="24">
          <cell r="R24">
            <v>43465</v>
          </cell>
          <cell r="S24">
            <v>12040537458.180006</v>
          </cell>
          <cell r="T24">
            <v>4001063908.5962639</v>
          </cell>
          <cell r="U24">
            <v>1250000000</v>
          </cell>
        </row>
        <row r="25">
          <cell r="R25">
            <v>43555</v>
          </cell>
          <cell r="S25">
            <v>11796603139.260006</v>
          </cell>
          <cell r="T25">
            <v>3750997414.3089972</v>
          </cell>
          <cell r="U25">
            <v>1250000000</v>
          </cell>
        </row>
        <row r="26">
          <cell r="R26">
            <v>43646</v>
          </cell>
          <cell r="S26">
            <v>11560105567.910006</v>
          </cell>
          <cell r="T26">
            <v>3516560075.9146848</v>
          </cell>
          <cell r="U26">
            <v>1250000000</v>
          </cell>
        </row>
        <row r="27">
          <cell r="R27">
            <v>43738</v>
          </cell>
          <cell r="S27">
            <v>11321138165.180006</v>
          </cell>
          <cell r="T27">
            <v>3296775071.1700168</v>
          </cell>
          <cell r="U27">
            <v>1250000000</v>
          </cell>
        </row>
        <row r="28">
          <cell r="R28">
            <v>43830</v>
          </cell>
          <cell r="S28">
            <v>11120473694.240005</v>
          </cell>
          <cell r="T28">
            <v>3090726629.2218909</v>
          </cell>
          <cell r="U28">
            <v>1250000000</v>
          </cell>
        </row>
        <row r="29">
          <cell r="R29">
            <v>43921</v>
          </cell>
          <cell r="S29">
            <v>10952066256.820005</v>
          </cell>
          <cell r="T29">
            <v>2897556214.8955226</v>
          </cell>
          <cell r="U29">
            <v>0</v>
          </cell>
        </row>
        <row r="30">
          <cell r="R30">
            <v>44012</v>
          </cell>
          <cell r="S30">
            <v>10785037879.970005</v>
          </cell>
          <cell r="T30">
            <v>2716458951.4645524</v>
          </cell>
          <cell r="U30">
            <v>0</v>
          </cell>
        </row>
        <row r="31">
          <cell r="R31">
            <v>44104</v>
          </cell>
          <cell r="S31">
            <v>10585804860.100004</v>
          </cell>
          <cell r="T31">
            <v>2546680266.9980178</v>
          </cell>
          <cell r="U31">
            <v>0</v>
          </cell>
        </row>
        <row r="32">
          <cell r="R32">
            <v>44196</v>
          </cell>
          <cell r="S32">
            <v>10412717349.960005</v>
          </cell>
          <cell r="T32">
            <v>2387512750.3106418</v>
          </cell>
          <cell r="U32">
            <v>0</v>
          </cell>
        </row>
        <row r="33">
          <cell r="R33">
            <v>44286</v>
          </cell>
          <cell r="S33">
            <v>10126614757.310005</v>
          </cell>
          <cell r="T33">
            <v>2238293203.4162269</v>
          </cell>
          <cell r="U33">
            <v>0</v>
          </cell>
        </row>
        <row r="34">
          <cell r="R34">
            <v>44377</v>
          </cell>
          <cell r="S34">
            <v>9702482868.2100048</v>
          </cell>
          <cell r="T34">
            <v>2098399878.2027128</v>
          </cell>
          <cell r="U34">
            <v>0</v>
          </cell>
        </row>
        <row r="35">
          <cell r="R35">
            <v>44469</v>
          </cell>
          <cell r="S35">
            <v>9331013151.0200043</v>
          </cell>
          <cell r="T35">
            <v>1967249885.8150432</v>
          </cell>
          <cell r="U35">
            <v>0</v>
          </cell>
        </row>
        <row r="36">
          <cell r="R36">
            <v>44561</v>
          </cell>
          <cell r="S36">
            <v>8793823327.6200047</v>
          </cell>
          <cell r="T36">
            <v>1844296767.9516029</v>
          </cell>
          <cell r="U36">
            <v>0</v>
          </cell>
        </row>
        <row r="37">
          <cell r="R37">
            <v>44651</v>
          </cell>
          <cell r="S37">
            <v>8464867909.7400045</v>
          </cell>
          <cell r="T37">
            <v>1729028219.9546278</v>
          </cell>
          <cell r="U37">
            <v>0</v>
          </cell>
        </row>
        <row r="38">
          <cell r="R38">
            <v>44742</v>
          </cell>
          <cell r="S38">
            <v>7987131117.4000044</v>
          </cell>
          <cell r="T38">
            <v>1620963956.2074635</v>
          </cell>
          <cell r="U38">
            <v>0</v>
          </cell>
        </row>
        <row r="39">
          <cell r="R39">
            <v>44834</v>
          </cell>
          <cell r="S39">
            <v>7646205798.8900042</v>
          </cell>
          <cell r="T39">
            <v>1519653708.9444971</v>
          </cell>
          <cell r="U39">
            <v>0</v>
          </cell>
        </row>
        <row r="40">
          <cell r="R40">
            <v>44926</v>
          </cell>
          <cell r="S40">
            <v>7128241222.0400038</v>
          </cell>
          <cell r="T40">
            <v>1424675352.1354661</v>
          </cell>
          <cell r="U40">
            <v>0</v>
          </cell>
        </row>
        <row r="41">
          <cell r="R41">
            <v>45016</v>
          </cell>
          <cell r="S41">
            <v>6558055423.9500036</v>
          </cell>
          <cell r="T41">
            <v>1335633142.6269994</v>
          </cell>
          <cell r="U41">
            <v>0</v>
          </cell>
        </row>
        <row r="42">
          <cell r="R42">
            <v>45107</v>
          </cell>
          <cell r="S42">
            <v>6237822453.4800034</v>
          </cell>
          <cell r="T42">
            <v>1252156071.2128119</v>
          </cell>
          <cell r="U42">
            <v>0</v>
          </cell>
        </row>
        <row r="43">
          <cell r="R43">
            <v>45199</v>
          </cell>
          <cell r="S43">
            <v>6123396526.2700033</v>
          </cell>
          <cell r="T43">
            <v>1173896316.7620113</v>
          </cell>
          <cell r="U43">
            <v>0</v>
          </cell>
        </row>
        <row r="44">
          <cell r="R44">
            <v>45291</v>
          </cell>
          <cell r="S44">
            <v>6008268758.340003</v>
          </cell>
          <cell r="T44">
            <v>1100527796.9643855</v>
          </cell>
          <cell r="U44">
            <v>0</v>
          </cell>
        </row>
        <row r="45">
          <cell r="R45">
            <v>45382</v>
          </cell>
          <cell r="S45">
            <v>5893533246.340003</v>
          </cell>
          <cell r="T45">
            <v>1031744809.6541114</v>
          </cell>
          <cell r="U45">
            <v>0</v>
          </cell>
        </row>
        <row r="46">
          <cell r="R46">
            <v>45473</v>
          </cell>
          <cell r="S46">
            <v>5779246744.2300034</v>
          </cell>
          <cell r="T46">
            <v>967260759.05072939</v>
          </cell>
          <cell r="U46">
            <v>0</v>
          </cell>
        </row>
        <row r="47">
          <cell r="R47">
            <v>45565</v>
          </cell>
          <cell r="S47">
            <v>5665442943.9800034</v>
          </cell>
          <cell r="T47">
            <v>906806961.61005878</v>
          </cell>
          <cell r="U47">
            <v>0</v>
          </cell>
        </row>
        <row r="48">
          <cell r="R48">
            <v>45657</v>
          </cell>
          <cell r="S48">
            <v>5550947181.9800034</v>
          </cell>
          <cell r="T48">
            <v>850131526.50943017</v>
          </cell>
          <cell r="U48">
            <v>0</v>
          </cell>
        </row>
        <row r="49">
          <cell r="R49">
            <v>45747</v>
          </cell>
          <cell r="S49">
            <v>5436796917.9800034</v>
          </cell>
          <cell r="T49">
            <v>796998306.1025908</v>
          </cell>
          <cell r="U49">
            <v>0</v>
          </cell>
        </row>
        <row r="50">
          <cell r="R50">
            <v>45838</v>
          </cell>
          <cell r="S50">
            <v>5323367080.3600035</v>
          </cell>
          <cell r="T50">
            <v>747185911.97117889</v>
          </cell>
          <cell r="U50">
            <v>0</v>
          </cell>
        </row>
        <row r="51">
          <cell r="R51">
            <v>45930</v>
          </cell>
          <cell r="S51">
            <v>5211389713.2500038</v>
          </cell>
          <cell r="T51">
            <v>700486792.47298026</v>
          </cell>
          <cell r="U5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Excel-regneark.xlsx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tabSelected="1"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42094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13799585125</v>
      </c>
    </row>
    <row r="8" spans="1:2" s="2" customFormat="1" x14ac:dyDescent="0.25">
      <c r="A8" s="8" t="s">
        <v>11</v>
      </c>
      <c r="B8" s="42">
        <v>1556988</v>
      </c>
    </row>
    <row r="9" spans="1:2" s="2" customFormat="1" x14ac:dyDescent="0.25">
      <c r="A9" s="8" t="s">
        <v>12</v>
      </c>
      <c r="B9" s="42">
        <v>8863</v>
      </c>
    </row>
    <row r="10" spans="1:2" s="2" customFormat="1" x14ac:dyDescent="0.25">
      <c r="A10" s="8" t="s">
        <v>9</v>
      </c>
      <c r="B10" s="46">
        <v>6.3E-3</v>
      </c>
    </row>
    <row r="11" spans="1:2" s="2" customFormat="1" x14ac:dyDescent="0.25">
      <c r="A11" s="8" t="s">
        <v>13</v>
      </c>
      <c r="B11" s="44">
        <v>40</v>
      </c>
    </row>
    <row r="12" spans="1:2" s="2" customFormat="1" x14ac:dyDescent="0.25">
      <c r="A12" s="8" t="s">
        <v>14</v>
      </c>
      <c r="B12" s="44">
        <v>201</v>
      </c>
    </row>
    <row r="13" spans="1:2" s="2" customFormat="1" x14ac:dyDescent="0.25">
      <c r="A13" s="8" t="s">
        <v>15</v>
      </c>
      <c r="B13" s="42">
        <v>8145</v>
      </c>
    </row>
    <row r="14" spans="1:2" s="2" customFormat="1" x14ac:dyDescent="0.25">
      <c r="A14" s="8" t="s">
        <v>16</v>
      </c>
      <c r="B14" s="42">
        <v>8786</v>
      </c>
    </row>
    <row r="15" spans="1:2" s="2" customFormat="1" x14ac:dyDescent="0.25">
      <c r="A15" s="8" t="s">
        <v>6</v>
      </c>
      <c r="B15" s="43">
        <v>0.49330000000000002</v>
      </c>
    </row>
    <row r="16" spans="1:2" s="2" customFormat="1" x14ac:dyDescent="0.25">
      <c r="A16" s="8" t="s">
        <v>7</v>
      </c>
      <c r="B16" s="43">
        <v>0.52280000000000004</v>
      </c>
    </row>
    <row r="17" spans="1:5" s="2" customFormat="1" x14ac:dyDescent="0.25">
      <c r="A17" s="8" t="s">
        <v>137</v>
      </c>
      <c r="B17" s="43">
        <v>0.5202</v>
      </c>
    </row>
    <row r="18" spans="1:5" s="2" customFormat="1" x14ac:dyDescent="0.25">
      <c r="A18" s="8" t="s">
        <v>138</v>
      </c>
      <c r="B18" s="43">
        <v>0.55220000000000002</v>
      </c>
    </row>
    <row r="19" spans="1:5" s="2" customFormat="1" x14ac:dyDescent="0.25">
      <c r="A19" s="8" t="s">
        <v>8</v>
      </c>
      <c r="B19" s="56">
        <v>0.30430000000000001</v>
      </c>
    </row>
    <row r="20" spans="1:5" s="2" customFormat="1" x14ac:dyDescent="0.25">
      <c r="A20" s="8" t="s">
        <v>17</v>
      </c>
      <c r="B20" s="46">
        <v>1.1000000000000001E-3</v>
      </c>
      <c r="D20" s="37"/>
      <c r="E20" s="37"/>
    </row>
    <row r="21" spans="1:5" s="2" customFormat="1" x14ac:dyDescent="0.25">
      <c r="A21" s="8" t="s">
        <v>18</v>
      </c>
      <c r="B21" s="42">
        <v>408812660</v>
      </c>
      <c r="E21" s="38"/>
    </row>
    <row r="22" spans="1:5" s="2" customFormat="1" x14ac:dyDescent="0.25">
      <c r="A22" s="32" t="s">
        <v>139</v>
      </c>
      <c r="B22" s="47">
        <v>1.3080000000000001</v>
      </c>
    </row>
    <row r="23" spans="1:5" s="2" customFormat="1" x14ac:dyDescent="0.25">
      <c r="A23" s="32" t="s">
        <v>135</v>
      </c>
      <c r="B23" s="47">
        <v>1.2505999999999999</v>
      </c>
    </row>
    <row r="24" spans="1:5" s="2" customFormat="1" x14ac:dyDescent="0.25">
      <c r="A24" s="32" t="s">
        <v>136</v>
      </c>
      <c r="B24" s="47">
        <v>1.1873</v>
      </c>
    </row>
    <row r="25" spans="1:5" s="2" customFormat="1" ht="15.75" thickBot="1" x14ac:dyDescent="0.3">
      <c r="A25" s="10" t="s">
        <v>19</v>
      </c>
      <c r="B25" s="31">
        <f>B7+B21</f>
        <v>14208397785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4370712013</v>
      </c>
      <c r="C30" s="21">
        <v>4823</v>
      </c>
      <c r="D30" s="15">
        <f t="shared" ref="D30:D39" si="0">B30/$B$41</f>
        <v>0.31672778372748361</v>
      </c>
    </row>
    <row r="31" spans="1:5" x14ac:dyDescent="0.25">
      <c r="A31" s="13" t="s">
        <v>23</v>
      </c>
      <c r="B31" s="21">
        <v>2113911587</v>
      </c>
      <c r="C31" s="21">
        <v>1097</v>
      </c>
      <c r="D31" s="15">
        <f t="shared" si="0"/>
        <v>0.15318660436902085</v>
      </c>
    </row>
    <row r="32" spans="1:5" x14ac:dyDescent="0.25">
      <c r="A32" s="13" t="s">
        <v>24</v>
      </c>
      <c r="B32" s="21">
        <v>2525733030</v>
      </c>
      <c r="C32" s="21">
        <v>1110</v>
      </c>
      <c r="D32" s="15">
        <f t="shared" si="0"/>
        <v>0.18302963510288864</v>
      </c>
    </row>
    <row r="33" spans="1:4" x14ac:dyDescent="0.25">
      <c r="A33" s="13" t="s">
        <v>25</v>
      </c>
      <c r="B33" s="21">
        <v>2773239637</v>
      </c>
      <c r="C33" s="21">
        <v>1097</v>
      </c>
      <c r="D33" s="15">
        <f t="shared" si="0"/>
        <v>0.20096543569095163</v>
      </c>
    </row>
    <row r="34" spans="1:4" x14ac:dyDescent="0.25">
      <c r="A34" s="13" t="s">
        <v>26</v>
      </c>
      <c r="B34" s="21">
        <v>1900247891</v>
      </c>
      <c r="C34" s="21">
        <v>701</v>
      </c>
      <c r="D34" s="15">
        <f t="shared" si="0"/>
        <v>0.13770326236528796</v>
      </c>
    </row>
    <row r="35" spans="1:4" x14ac:dyDescent="0.25">
      <c r="A35" s="13" t="s">
        <v>27</v>
      </c>
      <c r="B35" s="21">
        <v>71822342</v>
      </c>
      <c r="C35" s="21">
        <v>21</v>
      </c>
      <c r="D35" s="15">
        <f t="shared" si="0"/>
        <v>5.2046740064585822E-3</v>
      </c>
    </row>
    <row r="36" spans="1:4" x14ac:dyDescent="0.25">
      <c r="A36" s="13" t="s">
        <v>28</v>
      </c>
      <c r="B36" s="21">
        <v>21338741</v>
      </c>
      <c r="C36" s="21">
        <v>6</v>
      </c>
      <c r="D36" s="15">
        <f t="shared" si="0"/>
        <v>1.5463320677185938E-3</v>
      </c>
    </row>
    <row r="37" spans="1:4" x14ac:dyDescent="0.25">
      <c r="A37" s="13" t="s">
        <v>29</v>
      </c>
      <c r="B37" s="21">
        <v>8460945</v>
      </c>
      <c r="C37" s="21">
        <v>2</v>
      </c>
      <c r="D37" s="15">
        <f t="shared" si="0"/>
        <v>6.1313038930943943E-4</v>
      </c>
    </row>
    <row r="38" spans="1:4" x14ac:dyDescent="0.25">
      <c r="A38" s="13" t="s">
        <v>30</v>
      </c>
      <c r="B38" s="21"/>
      <c r="C38" s="21"/>
      <c r="D38" s="15">
        <f>B38/$B$41</f>
        <v>0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14118939</v>
      </c>
      <c r="C40" s="21">
        <v>6</v>
      </c>
      <c r="D40" s="15">
        <f>B40/$B$41</f>
        <v>1.0231422808807088E-3</v>
      </c>
    </row>
    <row r="41" spans="1:4" ht="15.75" thickBot="1" x14ac:dyDescent="0.3">
      <c r="A41" s="10" t="s">
        <v>33</v>
      </c>
      <c r="B41" s="14">
        <f>SUM(B30:B40)</f>
        <v>13799585125</v>
      </c>
      <c r="C41" s="14">
        <f>SUM(C30:C40)</f>
        <v>8863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3496655719</v>
      </c>
      <c r="C46" s="21">
        <v>4162</v>
      </c>
      <c r="D46" s="55">
        <f>B46/$B$7</f>
        <v>0.25338846692320399</v>
      </c>
    </row>
    <row r="47" spans="1:4" x14ac:dyDescent="0.25">
      <c r="A47" s="13" t="s">
        <v>23</v>
      </c>
      <c r="B47" s="21">
        <v>2085508168</v>
      </c>
      <c r="C47" s="21">
        <v>1191</v>
      </c>
      <c r="D47" s="55">
        <f>B47/$B$41</f>
        <v>0.15112832372197857</v>
      </c>
    </row>
    <row r="48" spans="1:4" x14ac:dyDescent="0.25">
      <c r="A48" s="13" t="s">
        <v>24</v>
      </c>
      <c r="B48" s="21">
        <v>2655127084</v>
      </c>
      <c r="C48" s="21">
        <v>1270</v>
      </c>
      <c r="D48" s="55">
        <f>B48/$B$41</f>
        <v>0.19240629772193968</v>
      </c>
    </row>
    <row r="49" spans="1:13" x14ac:dyDescent="0.25">
      <c r="A49" s="13" t="s">
        <v>25</v>
      </c>
      <c r="B49" s="21">
        <v>3122357941</v>
      </c>
      <c r="C49" s="21">
        <v>1267</v>
      </c>
      <c r="D49" s="55">
        <f>B49/$B$41</f>
        <v>0.22626462409680595</v>
      </c>
    </row>
    <row r="50" spans="1:13" x14ac:dyDescent="0.25">
      <c r="A50" s="13" t="s">
        <v>26</v>
      </c>
      <c r="B50" s="21">
        <v>2379183552</v>
      </c>
      <c r="C50" s="21">
        <v>947</v>
      </c>
      <c r="D50" s="55">
        <f>B50/$B$41</f>
        <v>0.17240978844282465</v>
      </c>
    </row>
    <row r="51" spans="1:13" x14ac:dyDescent="0.25">
      <c r="A51" s="13" t="s">
        <v>27</v>
      </c>
      <c r="B51" s="21">
        <v>33775475</v>
      </c>
      <c r="C51" s="21">
        <v>14</v>
      </c>
      <c r="D51" s="55">
        <f t="shared" ref="D51:D56" si="1">B51/$B$7</f>
        <v>2.4475717707491585E-3</v>
      </c>
    </row>
    <row r="52" spans="1:13" x14ac:dyDescent="0.25">
      <c r="A52" s="13" t="s">
        <v>28</v>
      </c>
      <c r="B52" s="21">
        <v>17714133</v>
      </c>
      <c r="C52" s="21">
        <v>5</v>
      </c>
      <c r="D52" s="55">
        <f t="shared" si="1"/>
        <v>1.2836714176216947E-3</v>
      </c>
    </row>
    <row r="53" spans="1:13" x14ac:dyDescent="0.25">
      <c r="A53" s="13" t="s">
        <v>29</v>
      </c>
      <c r="B53" s="21">
        <v>4293951</v>
      </c>
      <c r="C53" s="21">
        <v>3</v>
      </c>
      <c r="D53" s="55">
        <f t="shared" si="1"/>
        <v>3.1116522425162402E-4</v>
      </c>
    </row>
    <row r="54" spans="1:13" x14ac:dyDescent="0.25">
      <c r="A54" s="13" t="s">
        <v>30</v>
      </c>
      <c r="B54" s="21">
        <v>4969102</v>
      </c>
      <c r="C54" s="21">
        <v>4</v>
      </c>
      <c r="D54" s="55">
        <f t="shared" si="1"/>
        <v>3.6009068062471916E-4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13799585125</v>
      </c>
      <c r="C57" s="14">
        <f>SUM(C46:C56)</f>
        <v>8863</v>
      </c>
      <c r="D57" s="16">
        <f>B57/$B$41</f>
        <v>1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0" si="2">SUM(C62:M62)</f>
        <v>4551034763.8400002</v>
      </c>
      <c r="C62" s="21">
        <v>1547960571.9000001</v>
      </c>
      <c r="D62" s="21">
        <v>741273414.5</v>
      </c>
      <c r="E62" s="21">
        <v>895400477.63</v>
      </c>
      <c r="F62" s="21">
        <v>832265560.39999998</v>
      </c>
      <c r="G62" s="21">
        <v>504749800.19</v>
      </c>
      <c r="H62" s="21">
        <v>16431484.42</v>
      </c>
      <c r="I62" s="21">
        <v>8363454.7999999998</v>
      </c>
      <c r="J62" s="21"/>
      <c r="K62" s="21"/>
      <c r="L62" s="21"/>
      <c r="M62" s="21">
        <v>4590000</v>
      </c>
    </row>
    <row r="63" spans="1:13" x14ac:dyDescent="0.25">
      <c r="A63" s="11" t="s">
        <v>50</v>
      </c>
      <c r="B63" s="21">
        <f t="shared" si="2"/>
        <v>65694148.75</v>
      </c>
      <c r="C63" s="21">
        <v>29338331.739999998</v>
      </c>
      <c r="D63" s="21">
        <v>11236196.630000001</v>
      </c>
      <c r="E63" s="21">
        <v>7897298.1100000003</v>
      </c>
      <c r="F63" s="21">
        <v>3044837</v>
      </c>
      <c r="G63" s="21">
        <v>9438532.5999999996</v>
      </c>
      <c r="H63" s="21">
        <v>2842498.79</v>
      </c>
      <c r="I63" s="21">
        <v>1896453.88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783391754.81999993</v>
      </c>
      <c r="C64" s="21">
        <v>179846140.59</v>
      </c>
      <c r="D64" s="21">
        <v>92842688.969999999</v>
      </c>
      <c r="E64" s="21">
        <v>129963447.7</v>
      </c>
      <c r="F64" s="21">
        <v>210823812.08000001</v>
      </c>
      <c r="G64" s="21">
        <v>147866156.13</v>
      </c>
      <c r="H64" s="21">
        <v>10970677.310000001</v>
      </c>
      <c r="I64" s="21">
        <v>11078832.039999999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19816231.16</v>
      </c>
      <c r="C65" s="21">
        <v>5104531.8099999996</v>
      </c>
      <c r="D65" s="21">
        <v>1902482.14</v>
      </c>
      <c r="E65" s="21">
        <v>950764.49</v>
      </c>
      <c r="F65" s="21">
        <v>8431180.6099999994</v>
      </c>
      <c r="G65" s="21">
        <v>3427272.11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121048873.34999999</v>
      </c>
      <c r="C66" s="21">
        <v>43149763.479999997</v>
      </c>
      <c r="D66" s="21">
        <v>21269574.239999998</v>
      </c>
      <c r="E66" s="21">
        <v>23586538.719999999</v>
      </c>
      <c r="F66" s="21">
        <v>20457249.859999999</v>
      </c>
      <c r="G66" s="21">
        <v>10384468.02</v>
      </c>
      <c r="H66" s="21">
        <v>2201279.0299999998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657763196.25</v>
      </c>
      <c r="C67" s="21">
        <v>161224995.22</v>
      </c>
      <c r="D67" s="21">
        <v>105954707.23999999</v>
      </c>
      <c r="E67" s="21">
        <v>134941673.49000001</v>
      </c>
      <c r="F67" s="21">
        <v>160607584.43000001</v>
      </c>
      <c r="G67" s="21">
        <v>94616267.909999996</v>
      </c>
      <c r="H67" s="21"/>
      <c r="I67" s="21"/>
      <c r="J67" s="21"/>
      <c r="K67" s="21"/>
      <c r="L67" s="21"/>
      <c r="M67" s="21">
        <v>417967.96</v>
      </c>
    </row>
    <row r="68" spans="1:13" x14ac:dyDescent="0.25">
      <c r="A68" s="11" t="s">
        <v>55</v>
      </c>
      <c r="B68" s="21">
        <f t="shared" si="2"/>
        <v>159574616.53999999</v>
      </c>
      <c r="C68" s="21">
        <v>40554570</v>
      </c>
      <c r="D68" s="21">
        <v>24741308.25</v>
      </c>
      <c r="E68" s="21">
        <v>21996130.27</v>
      </c>
      <c r="F68" s="21">
        <v>47092038.549999997</v>
      </c>
      <c r="G68" s="21">
        <v>25190569.469999999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63193123.579999998</v>
      </c>
      <c r="C69" s="21">
        <v>24209822.260000002</v>
      </c>
      <c r="D69" s="21">
        <v>3529474.34</v>
      </c>
      <c r="E69" s="21">
        <v>17619505.620000001</v>
      </c>
      <c r="F69" s="21">
        <v>15206085.32</v>
      </c>
      <c r="G69" s="21">
        <v>2628236.04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36611857.200000003</v>
      </c>
      <c r="C70" s="21">
        <v>7717011.96</v>
      </c>
      <c r="D70" s="21">
        <v>3894351.54</v>
      </c>
      <c r="E70" s="21">
        <v>10681209.58</v>
      </c>
      <c r="F70" s="21">
        <v>6909198.5499999998</v>
      </c>
      <c r="G70" s="21">
        <v>7410085.5700000003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125643288.84999999</v>
      </c>
      <c r="C71" s="21">
        <v>32462206.940000001</v>
      </c>
      <c r="D71" s="21">
        <v>25690719.390000001</v>
      </c>
      <c r="E71" s="21">
        <v>26060359.030000001</v>
      </c>
      <c r="F71" s="21">
        <v>30675543.699999999</v>
      </c>
      <c r="G71" s="21">
        <v>10754459.789999999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4416888586.4799995</v>
      </c>
      <c r="C72" s="21">
        <v>1577848784.53</v>
      </c>
      <c r="D72" s="21">
        <v>670293019.07000005</v>
      </c>
      <c r="E72" s="21">
        <v>766557887.87</v>
      </c>
      <c r="F72" s="21">
        <v>802964454.55999994</v>
      </c>
      <c r="G72" s="21">
        <v>567878514.29999995</v>
      </c>
      <c r="H72" s="21">
        <v>22391469.539999999</v>
      </c>
      <c r="I72" s="21"/>
      <c r="J72" s="21">
        <v>8460945</v>
      </c>
      <c r="K72" s="21"/>
      <c r="L72" s="21"/>
      <c r="M72" s="21">
        <v>493511.61</v>
      </c>
    </row>
    <row r="73" spans="1:13" x14ac:dyDescent="0.25">
      <c r="A73" s="11" t="s">
        <v>60</v>
      </c>
      <c r="B73" s="21">
        <f t="shared" si="2"/>
        <v>1131450992.74</v>
      </c>
      <c r="C73" s="21">
        <v>252177080.12</v>
      </c>
      <c r="D73" s="21">
        <v>155210032.25999999</v>
      </c>
      <c r="E73" s="21">
        <v>197472616.34999999</v>
      </c>
      <c r="F73" s="21">
        <v>276530187.73000002</v>
      </c>
      <c r="G73" s="21">
        <v>247286362.41999999</v>
      </c>
      <c r="H73" s="21"/>
      <c r="I73" s="21"/>
      <c r="J73" s="21"/>
      <c r="K73" s="21"/>
      <c r="L73" s="21"/>
      <c r="M73" s="21">
        <v>2774713.86</v>
      </c>
    </row>
    <row r="74" spans="1:13" x14ac:dyDescent="0.25">
      <c r="A74" s="11" t="s">
        <v>61</v>
      </c>
      <c r="B74" s="21">
        <f t="shared" si="2"/>
        <v>12962571.220000001</v>
      </c>
      <c r="C74" s="21">
        <v>2772045.72</v>
      </c>
      <c r="D74" s="21">
        <v>785417.2</v>
      </c>
      <c r="E74" s="21">
        <v>7669297.6100000003</v>
      </c>
      <c r="F74" s="21">
        <v>1735810.69</v>
      </c>
      <c r="G74" s="21"/>
      <c r="H74" s="21"/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326615344.86000001</v>
      </c>
      <c r="C75" s="21">
        <v>102415993.18000001</v>
      </c>
      <c r="D75" s="21">
        <v>45305812.369999997</v>
      </c>
      <c r="E75" s="21">
        <v>51026267.240000002</v>
      </c>
      <c r="F75" s="21">
        <v>61378339.859999999</v>
      </c>
      <c r="G75" s="21">
        <v>66488932.210000001</v>
      </c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68780899.629999995</v>
      </c>
      <c r="C76" s="21">
        <v>21935154.699999999</v>
      </c>
      <c r="D76" s="21">
        <v>3824693.56</v>
      </c>
      <c r="E76" s="21">
        <v>24927339.289999999</v>
      </c>
      <c r="F76" s="21">
        <v>6209322.6399999997</v>
      </c>
      <c r="G76" s="21">
        <v>8385037.8700000001</v>
      </c>
      <c r="H76" s="21">
        <v>3499351.57</v>
      </c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173785322.96000001</v>
      </c>
      <c r="C77" s="21">
        <v>65205596.619999997</v>
      </c>
      <c r="D77" s="21">
        <v>33761115.590000004</v>
      </c>
      <c r="E77" s="21">
        <v>25361348.52</v>
      </c>
      <c r="F77" s="21">
        <v>32975824.210000001</v>
      </c>
      <c r="G77" s="21">
        <v>12381438.02</v>
      </c>
      <c r="H77" s="21">
        <v>4100000</v>
      </c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177161456.13000003</v>
      </c>
      <c r="C78" s="21">
        <v>36947699.299999997</v>
      </c>
      <c r="D78" s="21">
        <v>29121533.460000001</v>
      </c>
      <c r="E78" s="21">
        <v>31279273.190000001</v>
      </c>
      <c r="F78" s="21">
        <v>57891999.969999999</v>
      </c>
      <c r="G78" s="21">
        <v>18910891.969999999</v>
      </c>
      <c r="H78" s="21">
        <v>3010058.2400000002</v>
      </c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434474306.77999997</v>
      </c>
      <c r="C79" s="21">
        <v>122976012.44</v>
      </c>
      <c r="D79" s="21">
        <v>69432858.129999995</v>
      </c>
      <c r="E79" s="21">
        <v>74220653.959999993</v>
      </c>
      <c r="F79" s="21">
        <v>92325640.5</v>
      </c>
      <c r="G79" s="21">
        <v>69676396.200000003</v>
      </c>
      <c r="H79" s="21"/>
      <c r="I79" s="21"/>
      <c r="J79" s="21"/>
      <c r="K79" s="21"/>
      <c r="L79" s="21"/>
      <c r="M79" s="21">
        <v>5842745.5499999998</v>
      </c>
    </row>
    <row r="80" spans="1:13" x14ac:dyDescent="0.25">
      <c r="A80" s="11" t="s">
        <v>67</v>
      </c>
      <c r="B80" s="21">
        <f t="shared" si="2"/>
        <v>473693789.44</v>
      </c>
      <c r="C80" s="21">
        <v>116865700.37</v>
      </c>
      <c r="D80" s="21">
        <v>73842188.459999993</v>
      </c>
      <c r="E80" s="21">
        <v>78120941</v>
      </c>
      <c r="F80" s="21">
        <v>105714966.67</v>
      </c>
      <c r="G80" s="21">
        <v>92774469.980000004</v>
      </c>
      <c r="H80" s="21">
        <v>6375522.96</v>
      </c>
      <c r="I80" s="21"/>
      <c r="J80" s="21"/>
      <c r="K80" s="21"/>
      <c r="L80" s="21"/>
      <c r="M80" s="21"/>
    </row>
    <row r="81" spans="1:13" x14ac:dyDescent="0.25">
      <c r="A81" s="11" t="s">
        <v>69</v>
      </c>
      <c r="B81" s="21">
        <f t="shared" ref="B81" si="3">SUM(C81:M81)</f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4">SUM(B62:B81)</f>
        <v>13799585124.579998</v>
      </c>
      <c r="C82" s="14">
        <f t="shared" si="4"/>
        <v>4370712012.8800001</v>
      </c>
      <c r="D82" s="14">
        <f t="shared" si="4"/>
        <v>2113911587.3399997</v>
      </c>
      <c r="E82" s="14">
        <f t="shared" si="4"/>
        <v>2525733029.6699996</v>
      </c>
      <c r="F82" s="14">
        <f t="shared" si="4"/>
        <v>2773239637.3299999</v>
      </c>
      <c r="G82" s="14">
        <f t="shared" si="4"/>
        <v>1900247890.8000002</v>
      </c>
      <c r="H82" s="14">
        <f t="shared" si="4"/>
        <v>71822341.859999999</v>
      </c>
      <c r="I82" s="14">
        <f t="shared" si="4"/>
        <v>21338740.719999999</v>
      </c>
      <c r="J82" s="14">
        <f t="shared" si="4"/>
        <v>8460945</v>
      </c>
      <c r="K82" s="14">
        <f t="shared" si="4"/>
        <v>0</v>
      </c>
      <c r="L82" s="14">
        <f t="shared" si="4"/>
        <v>0</v>
      </c>
      <c r="M82" s="14">
        <f>SUM(M62:M81)</f>
        <v>14118938.98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114124872</v>
      </c>
      <c r="C87" s="21">
        <v>23502957</v>
      </c>
      <c r="D87" s="21">
        <v>17229523</v>
      </c>
      <c r="E87" s="21">
        <v>17048175</v>
      </c>
      <c r="F87" s="21">
        <v>26145474</v>
      </c>
      <c r="G87" s="21">
        <v>28303896</v>
      </c>
      <c r="H87" s="21">
        <v>1894847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5">SUM(C88:M88)</f>
        <v>19954189</v>
      </c>
      <c r="C88" s="21">
        <v>2266601</v>
      </c>
      <c r="D88" s="21">
        <v>1286148</v>
      </c>
      <c r="E88" s="21">
        <v>3469948</v>
      </c>
      <c r="F88" s="21">
        <v>10570451</v>
      </c>
      <c r="G88" s="21">
        <v>2361041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5"/>
        <v>2804412</v>
      </c>
      <c r="C89" s="21">
        <v>2804412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5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5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5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136883473</v>
      </c>
      <c r="C93" s="20">
        <f t="shared" ref="C93:M93" si="6">SUM(C87:C92)</f>
        <v>28573970</v>
      </c>
      <c r="D93" s="20">
        <f t="shared" si="6"/>
        <v>18515671</v>
      </c>
      <c r="E93" s="20">
        <f t="shared" si="6"/>
        <v>20518123</v>
      </c>
      <c r="F93" s="20">
        <f t="shared" si="6"/>
        <v>36715925</v>
      </c>
      <c r="G93" s="20">
        <f t="shared" si="6"/>
        <v>30664937</v>
      </c>
      <c r="H93" s="20">
        <f t="shared" si="6"/>
        <v>1894847</v>
      </c>
      <c r="I93" s="20">
        <f t="shared" si="6"/>
        <v>0</v>
      </c>
      <c r="J93" s="20">
        <f t="shared" si="6"/>
        <v>0</v>
      </c>
      <c r="K93" s="20">
        <f t="shared" si="6"/>
        <v>0</v>
      </c>
      <c r="L93" s="20">
        <f t="shared" si="6"/>
        <v>0</v>
      </c>
      <c r="M93" s="20">
        <f t="shared" si="6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3587363328.8200002</v>
      </c>
      <c r="C98" s="21">
        <v>516186447.63999999</v>
      </c>
      <c r="D98" s="21">
        <v>436975423.00999999</v>
      </c>
      <c r="E98" s="21">
        <v>582353134.34000003</v>
      </c>
      <c r="F98" s="21">
        <v>962160212.27999997</v>
      </c>
      <c r="G98" s="21">
        <v>1061648020</v>
      </c>
      <c r="H98" s="21">
        <v>17864312.02</v>
      </c>
      <c r="I98" s="21">
        <v>5585779.5300000003</v>
      </c>
      <c r="J98" s="21"/>
      <c r="K98" s="21"/>
      <c r="L98" s="21"/>
      <c r="M98" s="21">
        <v>4590000</v>
      </c>
    </row>
    <row r="99" spans="1:13" x14ac:dyDescent="0.25">
      <c r="A99" s="19" t="s">
        <v>79</v>
      </c>
      <c r="B99" s="21">
        <f t="shared" ref="B99:B102" si="7">SUM(C99:M99)</f>
        <v>1515800091.5799997</v>
      </c>
      <c r="C99" s="21">
        <v>239890940.16999999</v>
      </c>
      <c r="D99" s="21">
        <v>172173928.65000001</v>
      </c>
      <c r="E99" s="21">
        <v>340626658.27999997</v>
      </c>
      <c r="F99" s="21">
        <v>421098493.76999998</v>
      </c>
      <c r="G99" s="21">
        <v>316780049.52999997</v>
      </c>
      <c r="H99" s="21">
        <v>14315677.689999999</v>
      </c>
      <c r="I99" s="21">
        <v>2777675.27</v>
      </c>
      <c r="J99" s="21">
        <v>5361954.3600000003</v>
      </c>
      <c r="K99" s="21"/>
      <c r="L99" s="21"/>
      <c r="M99" s="21">
        <v>2774713.86</v>
      </c>
    </row>
    <row r="100" spans="1:13" x14ac:dyDescent="0.25">
      <c r="A100" s="19" t="s">
        <v>80</v>
      </c>
      <c r="B100" s="21">
        <f t="shared" si="7"/>
        <v>2815302503.9400001</v>
      </c>
      <c r="C100" s="21">
        <v>738147530.07000005</v>
      </c>
      <c r="D100" s="21">
        <v>394209466.27999997</v>
      </c>
      <c r="E100" s="21">
        <v>648981607.16999996</v>
      </c>
      <c r="F100" s="21">
        <v>711677344.79999995</v>
      </c>
      <c r="G100" s="21">
        <v>296039928.10000002</v>
      </c>
      <c r="H100" s="21">
        <v>18714980.57</v>
      </c>
      <c r="I100" s="21">
        <v>7375178.1900000004</v>
      </c>
      <c r="J100" s="21"/>
      <c r="K100" s="21"/>
      <c r="L100" s="21"/>
      <c r="M100" s="21">
        <v>156468.76</v>
      </c>
    </row>
    <row r="101" spans="1:13" x14ac:dyDescent="0.25">
      <c r="A101" s="19" t="s">
        <v>81</v>
      </c>
      <c r="B101" s="21">
        <f t="shared" si="7"/>
        <v>2664429870.0999999</v>
      </c>
      <c r="C101" s="21">
        <v>915208305.17999995</v>
      </c>
      <c r="D101" s="21">
        <v>527849731.52999997</v>
      </c>
      <c r="E101" s="21">
        <v>518853691.73000002</v>
      </c>
      <c r="F101" s="21">
        <v>493618252.56</v>
      </c>
      <c r="G101" s="21">
        <v>187283395.59999999</v>
      </c>
      <c r="H101" s="21">
        <v>12917395.130000001</v>
      </c>
      <c r="I101" s="21">
        <v>5600107.7300000004</v>
      </c>
      <c r="J101" s="21">
        <v>3098990.64</v>
      </c>
      <c r="K101" s="21"/>
      <c r="L101" s="21"/>
      <c r="M101" s="21"/>
    </row>
    <row r="102" spans="1:13" x14ac:dyDescent="0.25">
      <c r="A102" s="19" t="s">
        <v>82</v>
      </c>
      <c r="B102" s="21">
        <f t="shared" si="7"/>
        <v>3216689330.1400003</v>
      </c>
      <c r="C102" s="21">
        <v>1961278789.8199999</v>
      </c>
      <c r="D102" s="21">
        <v>582703037.87</v>
      </c>
      <c r="E102" s="21">
        <v>434917938.14999998</v>
      </c>
      <c r="F102" s="21">
        <v>184685333.91999999</v>
      </c>
      <c r="G102" s="21">
        <v>38496497.57</v>
      </c>
      <c r="H102" s="21">
        <v>8009976.4500000002</v>
      </c>
      <c r="I102" s="21"/>
      <c r="J102" s="21"/>
      <c r="K102" s="21"/>
      <c r="L102" s="21"/>
      <c r="M102" s="21">
        <v>6597756.3600000003</v>
      </c>
    </row>
    <row r="103" spans="1:13" ht="15.75" thickBot="1" x14ac:dyDescent="0.3">
      <c r="A103" s="10" t="s">
        <v>33</v>
      </c>
      <c r="B103" s="20">
        <f t="shared" ref="B103:M103" si="8">SUM(B98:B102)</f>
        <v>13799585124.580002</v>
      </c>
      <c r="C103" s="20">
        <f t="shared" si="8"/>
        <v>4370712012.8800001</v>
      </c>
      <c r="D103" s="20">
        <f t="shared" si="8"/>
        <v>2113911587.3399997</v>
      </c>
      <c r="E103" s="20">
        <f t="shared" si="8"/>
        <v>2525733029.6700001</v>
      </c>
      <c r="F103" s="20">
        <f t="shared" si="8"/>
        <v>2773239637.3299999</v>
      </c>
      <c r="G103" s="20">
        <f t="shared" si="8"/>
        <v>1900247890.8</v>
      </c>
      <c r="H103" s="20">
        <f t="shared" si="8"/>
        <v>71822341.859999999</v>
      </c>
      <c r="I103" s="20">
        <f t="shared" si="8"/>
        <v>21338740.720000003</v>
      </c>
      <c r="J103" s="20">
        <f t="shared" si="8"/>
        <v>8460945</v>
      </c>
      <c r="K103" s="20">
        <f t="shared" si="8"/>
        <v>0</v>
      </c>
      <c r="L103" s="20">
        <f t="shared" si="8"/>
        <v>0</v>
      </c>
      <c r="M103" s="20">
        <f t="shared" si="8"/>
        <v>14118938.98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9527767238.1000004</v>
      </c>
      <c r="C108" s="21">
        <v>2731086621.21</v>
      </c>
      <c r="D108" s="21">
        <v>1314604476.6600001</v>
      </c>
      <c r="E108" s="21">
        <v>1652147333.99</v>
      </c>
      <c r="F108" s="21">
        <v>2011958161</v>
      </c>
      <c r="G108" s="21">
        <v>1739232967.8699999</v>
      </c>
      <c r="H108" s="21">
        <v>48108151.039999999</v>
      </c>
      <c r="I108" s="21">
        <v>15738632.99</v>
      </c>
      <c r="J108" s="21">
        <v>5361954.3600000003</v>
      </c>
      <c r="K108" s="21"/>
      <c r="L108" s="21"/>
      <c r="M108" s="21">
        <v>9528938.9799999986</v>
      </c>
    </row>
    <row r="109" spans="1:13" x14ac:dyDescent="0.25">
      <c r="A109" s="19" t="s">
        <v>85</v>
      </c>
      <c r="B109" s="21">
        <f t="shared" ref="B109:B112" si="9">SUM(C109:M109)</f>
        <v>72265111.61999999</v>
      </c>
      <c r="C109" s="21">
        <v>51772069.310000002</v>
      </c>
      <c r="D109" s="21">
        <v>3403861.98</v>
      </c>
      <c r="E109" s="21">
        <v>2352538.7999999998</v>
      </c>
      <c r="F109" s="21">
        <v>1651072.94</v>
      </c>
      <c r="G109" s="21">
        <v>13085568.59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9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9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9"/>
        <v>4199552774.8600001</v>
      </c>
      <c r="C112" s="21">
        <v>1587853322.3599999</v>
      </c>
      <c r="D112" s="21">
        <v>795903248.70000005</v>
      </c>
      <c r="E112" s="21">
        <v>871233156.88</v>
      </c>
      <c r="F112" s="21">
        <v>759630403.38999999</v>
      </c>
      <c r="G112" s="21">
        <v>147929354.34</v>
      </c>
      <c r="H112" s="21">
        <v>23714190.82</v>
      </c>
      <c r="I112" s="21">
        <v>5600107.7300000004</v>
      </c>
      <c r="J112" s="21">
        <v>3098990.64</v>
      </c>
      <c r="K112" s="21"/>
      <c r="L112" s="21"/>
      <c r="M112" s="21">
        <v>4590000</v>
      </c>
    </row>
    <row r="113" spans="1:13" ht="15.75" thickBot="1" x14ac:dyDescent="0.3">
      <c r="A113" s="10" t="s">
        <v>33</v>
      </c>
      <c r="B113" s="20">
        <f t="shared" ref="B113:K113" si="10">SUM(B108:B112)</f>
        <v>13799585124.580002</v>
      </c>
      <c r="C113" s="20">
        <f t="shared" si="10"/>
        <v>4370712012.8800001</v>
      </c>
      <c r="D113" s="20">
        <f t="shared" si="10"/>
        <v>2113911587.3400002</v>
      </c>
      <c r="E113" s="20">
        <f t="shared" si="10"/>
        <v>2525733029.6700001</v>
      </c>
      <c r="F113" s="20">
        <f t="shared" si="10"/>
        <v>2773239637.3299999</v>
      </c>
      <c r="G113" s="20">
        <f t="shared" si="10"/>
        <v>1900247890.7999997</v>
      </c>
      <c r="H113" s="20">
        <f t="shared" si="10"/>
        <v>71822341.859999999</v>
      </c>
      <c r="I113" s="20">
        <f t="shared" si="10"/>
        <v>21338740.719999999</v>
      </c>
      <c r="J113" s="20">
        <f t="shared" si="10"/>
        <v>8460945</v>
      </c>
      <c r="K113" s="20">
        <f t="shared" si="10"/>
        <v>0</v>
      </c>
      <c r="L113" s="20">
        <f>SUM(L108:L112)</f>
        <v>0</v>
      </c>
      <c r="M113" s="20">
        <f>SUM(M108:M112)</f>
        <v>14118938.979999999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13799585124.579998</v>
      </c>
      <c r="C118" s="21">
        <v>4370712012.8800001</v>
      </c>
      <c r="D118" s="21">
        <v>2113911587.3399999</v>
      </c>
      <c r="E118" s="21">
        <v>2525733029.6700001</v>
      </c>
      <c r="F118" s="21">
        <v>2773239637.3299999</v>
      </c>
      <c r="G118" s="21">
        <v>1900247890.8</v>
      </c>
      <c r="H118" s="21">
        <v>71822341.859999999</v>
      </c>
      <c r="I118" s="21">
        <v>21338740.719999999</v>
      </c>
      <c r="J118" s="21">
        <v>8460945</v>
      </c>
      <c r="K118" s="21"/>
      <c r="L118" s="21"/>
      <c r="M118" s="21">
        <v>14118938.98</v>
      </c>
    </row>
    <row r="119" spans="1:13" x14ac:dyDescent="0.25">
      <c r="A119" s="19" t="s">
        <v>91</v>
      </c>
      <c r="B119" s="21">
        <f t="shared" ref="B119:B121" si="11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1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1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2">SUM(B118:B121)</f>
        <v>13799585124.579998</v>
      </c>
      <c r="C122" s="20">
        <f t="shared" si="12"/>
        <v>4370712012.8800001</v>
      </c>
      <c r="D122" s="20">
        <f t="shared" si="12"/>
        <v>2113911587.3399999</v>
      </c>
      <c r="E122" s="20">
        <f t="shared" si="12"/>
        <v>2525733029.6700001</v>
      </c>
      <c r="F122" s="20">
        <f t="shared" si="12"/>
        <v>2773239637.3299999</v>
      </c>
      <c r="G122" s="20">
        <f t="shared" si="12"/>
        <v>1900247890.8</v>
      </c>
      <c r="H122" s="20">
        <f t="shared" si="12"/>
        <v>71822341.859999999</v>
      </c>
      <c r="I122" s="20">
        <f t="shared" si="12"/>
        <v>21338740.719999999</v>
      </c>
      <c r="J122" s="20">
        <f t="shared" si="12"/>
        <v>8460945</v>
      </c>
      <c r="K122" s="20">
        <f t="shared" si="12"/>
        <v>0</v>
      </c>
      <c r="L122" s="20">
        <f t="shared" si="12"/>
        <v>0</v>
      </c>
      <c r="M122" s="20">
        <f t="shared" si="12"/>
        <v>14118938.98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1202211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703500000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307743584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101069076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1606236312</v>
      </c>
      <c r="C149" s="40"/>
    </row>
    <row r="150" spans="1:3" x14ac:dyDescent="0.25">
      <c r="A150" s="13" t="s">
        <v>142</v>
      </c>
      <c r="B150" s="21">
        <v>3977128995</v>
      </c>
      <c r="C150" s="40"/>
    </row>
    <row r="151" spans="1:3" x14ac:dyDescent="0.25">
      <c r="A151" s="13" t="s">
        <v>143</v>
      </c>
      <c r="B151" s="21">
        <v>3525918490</v>
      </c>
      <c r="C151" s="40"/>
    </row>
    <row r="152" spans="1:3" x14ac:dyDescent="0.25">
      <c r="A152" s="13" t="s">
        <v>144</v>
      </c>
      <c r="B152" s="21">
        <v>2550035305</v>
      </c>
      <c r="C152" s="40"/>
    </row>
    <row r="153" spans="1:3" x14ac:dyDescent="0.25">
      <c r="A153" s="13" t="s">
        <v>145</v>
      </c>
      <c r="B153" s="21">
        <v>1040237489</v>
      </c>
      <c r="C153" s="40"/>
    </row>
    <row r="154" spans="1:3" x14ac:dyDescent="0.25">
      <c r="A154" s="13" t="s">
        <v>146</v>
      </c>
      <c r="B154" s="21">
        <v>1100028534</v>
      </c>
      <c r="C154" s="40"/>
    </row>
    <row r="155" spans="1:3" ht="15.75" thickBot="1" x14ac:dyDescent="0.3">
      <c r="A155" s="10" t="s">
        <v>33</v>
      </c>
      <c r="B155" s="20">
        <f>SUM(B149:B154)</f>
        <v>13799585125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42004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14307552717</v>
      </c>
    </row>
    <row r="8" spans="1:2" s="2" customFormat="1" x14ac:dyDescent="0.25">
      <c r="A8" s="8" t="s">
        <v>11</v>
      </c>
      <c r="B8" s="42">
        <v>1557878</v>
      </c>
    </row>
    <row r="9" spans="1:2" s="2" customFormat="1" x14ac:dyDescent="0.25">
      <c r="A9" s="8" t="s">
        <v>12</v>
      </c>
      <c r="B9" s="42">
        <v>9184</v>
      </c>
    </row>
    <row r="10" spans="1:2" s="2" customFormat="1" x14ac:dyDescent="0.25">
      <c r="A10" s="8" t="s">
        <v>9</v>
      </c>
      <c r="B10" s="46">
        <v>6.8999999999999999E-3</v>
      </c>
    </row>
    <row r="11" spans="1:2" s="2" customFormat="1" x14ac:dyDescent="0.25">
      <c r="A11" s="8" t="s">
        <v>13</v>
      </c>
      <c r="B11" s="44">
        <v>39.747458999999999</v>
      </c>
    </row>
    <row r="12" spans="1:2" s="2" customFormat="1" x14ac:dyDescent="0.25">
      <c r="A12" s="8" t="s">
        <v>14</v>
      </c>
      <c r="B12" s="44">
        <v>190.78158999999999</v>
      </c>
    </row>
    <row r="13" spans="1:2" s="2" customFormat="1" x14ac:dyDescent="0.25">
      <c r="A13" s="8" t="s">
        <v>15</v>
      </c>
      <c r="B13" s="42">
        <v>8423</v>
      </c>
    </row>
    <row r="14" spans="1:2" s="2" customFormat="1" x14ac:dyDescent="0.25">
      <c r="A14" s="8" t="s">
        <v>16</v>
      </c>
      <c r="B14" s="42">
        <v>9062</v>
      </c>
    </row>
    <row r="15" spans="1:2" s="2" customFormat="1" x14ac:dyDescent="0.25">
      <c r="A15" s="8" t="s">
        <v>6</v>
      </c>
      <c r="B15" s="43">
        <v>0.49359999999999998</v>
      </c>
    </row>
    <row r="16" spans="1:2" s="2" customFormat="1" x14ac:dyDescent="0.25">
      <c r="A16" s="8" t="s">
        <v>7</v>
      </c>
      <c r="B16" s="43">
        <v>0.52590000000000003</v>
      </c>
    </row>
    <row r="17" spans="1:5" s="2" customFormat="1" x14ac:dyDescent="0.25">
      <c r="A17" s="8" t="s">
        <v>137</v>
      </c>
      <c r="B17" s="43">
        <v>0.52059999999999995</v>
      </c>
    </row>
    <row r="18" spans="1:5" s="2" customFormat="1" x14ac:dyDescent="0.25">
      <c r="A18" s="8" t="s">
        <v>138</v>
      </c>
      <c r="B18" s="43">
        <v>0.5554</v>
      </c>
    </row>
    <row r="19" spans="1:5" s="2" customFormat="1" x14ac:dyDescent="0.25">
      <c r="A19" s="8" t="s">
        <v>8</v>
      </c>
      <c r="B19" s="56">
        <f>B112/B113</f>
        <v>0.30793097697896837</v>
      </c>
    </row>
    <row r="20" spans="1:5" s="2" customFormat="1" x14ac:dyDescent="0.25">
      <c r="A20" s="8" t="s">
        <v>17</v>
      </c>
      <c r="B20" s="46">
        <v>8.0000000000000004E-4</v>
      </c>
      <c r="D20" s="37"/>
      <c r="E20" s="37"/>
    </row>
    <row r="21" spans="1:5" s="2" customFormat="1" x14ac:dyDescent="0.25">
      <c r="A21" s="8" t="s">
        <v>18</v>
      </c>
      <c r="B21" s="42">
        <v>409994675</v>
      </c>
      <c r="E21" s="38"/>
    </row>
    <row r="22" spans="1:5" s="2" customFormat="1" x14ac:dyDescent="0.25">
      <c r="A22" s="32" t="s">
        <v>139</v>
      </c>
      <c r="B22" s="47">
        <v>1.3488</v>
      </c>
    </row>
    <row r="23" spans="1:5" s="2" customFormat="1" x14ac:dyDescent="0.25">
      <c r="A23" s="32" t="s">
        <v>135</v>
      </c>
      <c r="B23" s="47">
        <v>1.2950999999999999</v>
      </c>
    </row>
    <row r="24" spans="1:5" s="2" customFormat="1" x14ac:dyDescent="0.25">
      <c r="A24" s="32" t="s">
        <v>136</v>
      </c>
      <c r="B24" s="47">
        <v>1.2325999999999999</v>
      </c>
    </row>
    <row r="25" spans="1:5" s="2" customFormat="1" ht="15.75" thickBot="1" x14ac:dyDescent="0.3">
      <c r="A25" s="10" t="s">
        <v>19</v>
      </c>
      <c r="B25" s="31">
        <f>B7+B21</f>
        <v>14717547392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4552410808.5900002</v>
      </c>
      <c r="C30" s="21">
        <v>5001</v>
      </c>
      <c r="D30" s="15">
        <f t="shared" ref="D30:D40" si="0">B30/$B$41</f>
        <v>0.31818235436289982</v>
      </c>
    </row>
    <row r="31" spans="1:5" x14ac:dyDescent="0.25">
      <c r="A31" s="13" t="s">
        <v>23</v>
      </c>
      <c r="B31" s="21">
        <v>2207515732.9899998</v>
      </c>
      <c r="C31" s="21">
        <v>1157</v>
      </c>
      <c r="D31" s="15">
        <f t="shared" si="0"/>
        <v>0.15429023933660546</v>
      </c>
    </row>
    <row r="32" spans="1:5" x14ac:dyDescent="0.25">
      <c r="A32" s="13" t="s">
        <v>24</v>
      </c>
      <c r="B32" s="21">
        <v>2563436224.9499998</v>
      </c>
      <c r="C32" s="21">
        <v>1124</v>
      </c>
      <c r="D32" s="15">
        <f t="shared" si="0"/>
        <v>0.17916664545622588</v>
      </c>
    </row>
    <row r="33" spans="1:4" x14ac:dyDescent="0.25">
      <c r="A33" s="13" t="s">
        <v>25</v>
      </c>
      <c r="B33" s="21">
        <v>2812067940.1100001</v>
      </c>
      <c r="C33" s="21">
        <v>1123</v>
      </c>
      <c r="D33" s="15">
        <f t="shared" si="0"/>
        <v>0.19654430046697768</v>
      </c>
    </row>
    <row r="34" spans="1:4" x14ac:dyDescent="0.25">
      <c r="A34" s="13" t="s">
        <v>26</v>
      </c>
      <c r="B34" s="21">
        <v>2031689277.96</v>
      </c>
      <c r="C34" s="21">
        <v>736</v>
      </c>
      <c r="D34" s="15">
        <f t="shared" si="0"/>
        <v>0.1420011736584455</v>
      </c>
    </row>
    <row r="35" spans="1:4" x14ac:dyDescent="0.25">
      <c r="A35" s="13" t="s">
        <v>27</v>
      </c>
      <c r="B35" s="21">
        <v>87756217.329999998</v>
      </c>
      <c r="C35" s="21">
        <v>27</v>
      </c>
      <c r="D35" s="15">
        <f t="shared" si="0"/>
        <v>6.1335589018799534E-3</v>
      </c>
    </row>
    <row r="36" spans="1:4" x14ac:dyDescent="0.25">
      <c r="A36" s="13" t="s">
        <v>28</v>
      </c>
      <c r="B36" s="21">
        <v>27155161.920000002</v>
      </c>
      <c r="C36" s="21">
        <v>8</v>
      </c>
      <c r="D36" s="15">
        <f t="shared" si="0"/>
        <v>1.8979599416880147E-3</v>
      </c>
    </row>
    <row r="37" spans="1:4" x14ac:dyDescent="0.25">
      <c r="A37" s="13" t="s">
        <v>29</v>
      </c>
      <c r="B37" s="21">
        <v>8460945.6999999993</v>
      </c>
      <c r="C37" s="21">
        <v>2</v>
      </c>
      <c r="D37" s="15">
        <f t="shared" si="0"/>
        <v>5.9136218943221298E-4</v>
      </c>
    </row>
    <row r="38" spans="1:4" x14ac:dyDescent="0.25">
      <c r="A38" s="13" t="s">
        <v>30</v>
      </c>
      <c r="B38" s="21">
        <v>5599442.9900000002</v>
      </c>
      <c r="C38" s="21">
        <v>1</v>
      </c>
      <c r="D38" s="15">
        <f t="shared" si="0"/>
        <v>3.9136273692989869E-4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11460964.220000001</v>
      </c>
      <c r="C40" s="21">
        <v>5</v>
      </c>
      <c r="D40" s="15">
        <f t="shared" si="0"/>
        <v>8.0104294891568156E-4</v>
      </c>
    </row>
    <row r="41" spans="1:4" ht="15.75" thickBot="1" x14ac:dyDescent="0.3">
      <c r="A41" s="10" t="s">
        <v>33</v>
      </c>
      <c r="B41" s="14">
        <f>SUM(B30:B40)</f>
        <v>14307552716.759998</v>
      </c>
      <c r="C41" s="14">
        <f>SUM(C30:C40)</f>
        <v>9184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3563940432.3600001</v>
      </c>
      <c r="C46" s="21">
        <v>4279</v>
      </c>
      <c r="D46" s="55">
        <f>B46/$B$7</f>
        <v>0.24909504111946304</v>
      </c>
    </row>
    <row r="47" spans="1:4" x14ac:dyDescent="0.25">
      <c r="A47" s="13" t="s">
        <v>23</v>
      </c>
      <c r="B47" s="21">
        <v>2147200037.6199999</v>
      </c>
      <c r="C47" s="21">
        <v>1243</v>
      </c>
      <c r="D47" s="55">
        <f>B47/$B$41</f>
        <v>0.15007458508992597</v>
      </c>
    </row>
    <row r="48" spans="1:4" x14ac:dyDescent="0.25">
      <c r="A48" s="13" t="s">
        <v>24</v>
      </c>
      <c r="B48" s="21">
        <v>2695982703.8899999</v>
      </c>
      <c r="C48" s="21">
        <v>1298</v>
      </c>
      <c r="D48" s="55">
        <f>B48/$B$41</f>
        <v>0.18843073705623331</v>
      </c>
    </row>
    <row r="49" spans="1:13" x14ac:dyDescent="0.25">
      <c r="A49" s="13" t="s">
        <v>25</v>
      </c>
      <c r="B49" s="21">
        <v>3202109745.0900002</v>
      </c>
      <c r="C49" s="21">
        <v>1301</v>
      </c>
      <c r="D49" s="55">
        <f>B49/$B$41</f>
        <v>0.22380555280701636</v>
      </c>
    </row>
    <row r="50" spans="1:13" x14ac:dyDescent="0.25">
      <c r="A50" s="13" t="s">
        <v>26</v>
      </c>
      <c r="B50" s="21">
        <v>2660890541.3200002</v>
      </c>
      <c r="C50" s="21">
        <v>1046</v>
      </c>
      <c r="D50" s="55">
        <f>B50/$B$41</f>
        <v>0.1859780350977151</v>
      </c>
    </row>
    <row r="51" spans="1:13" x14ac:dyDescent="0.25">
      <c r="A51" s="13" t="s">
        <v>27</v>
      </c>
      <c r="B51" s="21">
        <v>20489049.440000001</v>
      </c>
      <c r="C51" s="21">
        <v>8</v>
      </c>
      <c r="D51" s="55">
        <f t="shared" ref="D51:D56" si="1">B51/$B$7</f>
        <v>1.4320443087136243E-3</v>
      </c>
    </row>
    <row r="52" spans="1:13" x14ac:dyDescent="0.25">
      <c r="A52" s="13" t="s">
        <v>28</v>
      </c>
      <c r="B52" s="21">
        <v>8397481.2699999996</v>
      </c>
      <c r="C52" s="21">
        <v>3</v>
      </c>
      <c r="D52" s="55">
        <f t="shared" si="1"/>
        <v>5.8692646017807434E-4</v>
      </c>
    </row>
    <row r="53" spans="1:13" x14ac:dyDescent="0.25">
      <c r="A53" s="13" t="s">
        <v>29</v>
      </c>
      <c r="B53" s="21">
        <v>5332751.5</v>
      </c>
      <c r="C53" s="21">
        <v>3</v>
      </c>
      <c r="D53" s="55">
        <f t="shared" si="1"/>
        <v>3.7272282727036275E-4</v>
      </c>
    </row>
    <row r="54" spans="1:13" x14ac:dyDescent="0.25">
      <c r="A54" s="13" t="s">
        <v>30</v>
      </c>
      <c r="B54" s="21">
        <v>3209974.27</v>
      </c>
      <c r="C54" s="21">
        <v>3</v>
      </c>
      <c r="D54" s="55">
        <f t="shared" si="1"/>
        <v>2.2435522926195206E-4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14307552716.76</v>
      </c>
      <c r="C57" s="14">
        <f>SUM(C46:C56)</f>
        <v>9184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4721355869.6800003</v>
      </c>
      <c r="C62" s="21">
        <v>1598754679.1700001</v>
      </c>
      <c r="D62" s="21">
        <v>760609691.75</v>
      </c>
      <c r="E62" s="21">
        <v>908063327.50999999</v>
      </c>
      <c r="F62" s="21">
        <v>862444028.42999995</v>
      </c>
      <c r="G62" s="21">
        <v>566582473.67999995</v>
      </c>
      <c r="H62" s="21">
        <v>11972967.810000001</v>
      </c>
      <c r="I62" s="21">
        <v>8363701.3300000001</v>
      </c>
      <c r="J62" s="21"/>
      <c r="K62" s="21"/>
      <c r="L62" s="21"/>
      <c r="M62" s="21">
        <v>4565000</v>
      </c>
    </row>
    <row r="63" spans="1:13" x14ac:dyDescent="0.25">
      <c r="A63" s="11" t="s">
        <v>50</v>
      </c>
      <c r="B63" s="21">
        <f t="shared" si="2"/>
        <v>78426038.020000011</v>
      </c>
      <c r="C63" s="21">
        <v>33036032.600000001</v>
      </c>
      <c r="D63" s="21">
        <v>16042046.539999999</v>
      </c>
      <c r="E63" s="21">
        <v>6173770.5700000003</v>
      </c>
      <c r="F63" s="21">
        <v>8914341.9299999997</v>
      </c>
      <c r="G63" s="21">
        <v>9510346.5</v>
      </c>
      <c r="H63" s="21">
        <v>2842500.29</v>
      </c>
      <c r="I63" s="21">
        <v>1906999.59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805712537.59000015</v>
      </c>
      <c r="C64" s="21">
        <v>193530826.11000001</v>
      </c>
      <c r="D64" s="21">
        <v>107223071.22</v>
      </c>
      <c r="E64" s="21">
        <v>136692811.47999999</v>
      </c>
      <c r="F64" s="21">
        <v>189446532.21000001</v>
      </c>
      <c r="G64" s="21">
        <v>151019583.28999999</v>
      </c>
      <c r="H64" s="21">
        <v>14415027.33</v>
      </c>
      <c r="I64" s="21">
        <v>13384685.949999999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19226912.629999999</v>
      </c>
      <c r="C65" s="21">
        <v>5228775.72</v>
      </c>
      <c r="D65" s="21">
        <v>2128761.7799999998</v>
      </c>
      <c r="E65" s="21"/>
      <c r="F65" s="21">
        <v>7775420.3200000003</v>
      </c>
      <c r="G65" s="21">
        <v>4093954.81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132913314.92000002</v>
      </c>
      <c r="C66" s="21">
        <v>44219875.770000003</v>
      </c>
      <c r="D66" s="21">
        <v>22813781.300000001</v>
      </c>
      <c r="E66" s="21">
        <v>29610524.199999999</v>
      </c>
      <c r="F66" s="21">
        <v>21104436.649999999</v>
      </c>
      <c r="G66" s="21">
        <v>12963417.68</v>
      </c>
      <c r="H66" s="21">
        <v>2201279.3199999998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671023094.82999992</v>
      </c>
      <c r="C67" s="21">
        <v>174105054.25</v>
      </c>
      <c r="D67" s="21">
        <v>94038514.469999999</v>
      </c>
      <c r="E67" s="21">
        <v>125414409.81999999</v>
      </c>
      <c r="F67" s="21">
        <v>180689033.31999999</v>
      </c>
      <c r="G67" s="21">
        <v>96349331.370000005</v>
      </c>
      <c r="H67" s="21"/>
      <c r="I67" s="21"/>
      <c r="J67" s="21"/>
      <c r="K67" s="21"/>
      <c r="L67" s="21"/>
      <c r="M67" s="21">
        <v>426751.6</v>
      </c>
    </row>
    <row r="68" spans="1:13" x14ac:dyDescent="0.25">
      <c r="A68" s="11" t="s">
        <v>55</v>
      </c>
      <c r="B68" s="21">
        <f t="shared" si="2"/>
        <v>170279505.93000001</v>
      </c>
      <c r="C68" s="21">
        <v>43923204.719999999</v>
      </c>
      <c r="D68" s="21">
        <v>28055873.949999999</v>
      </c>
      <c r="E68" s="21">
        <v>24776533.329999998</v>
      </c>
      <c r="F68" s="21">
        <v>47176034.219999999</v>
      </c>
      <c r="G68" s="21">
        <v>22848226.850000001</v>
      </c>
      <c r="H68" s="21">
        <v>3499632.86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64584967.219999991</v>
      </c>
      <c r="C69" s="21">
        <v>22747456.91</v>
      </c>
      <c r="D69" s="21">
        <v>5219290.17</v>
      </c>
      <c r="E69" s="21">
        <v>10540198.859999999</v>
      </c>
      <c r="F69" s="21">
        <v>19579922.16</v>
      </c>
      <c r="G69" s="21">
        <v>4798099.12</v>
      </c>
      <c r="H69" s="21">
        <v>1700000</v>
      </c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32453907.580000002</v>
      </c>
      <c r="C70" s="21">
        <v>7979021.6799999997</v>
      </c>
      <c r="D70" s="21">
        <v>3939700.64</v>
      </c>
      <c r="E70" s="21">
        <v>9295022.3100000005</v>
      </c>
      <c r="F70" s="21">
        <v>6589454.0099999998</v>
      </c>
      <c r="G70" s="21">
        <v>4650708.9400000004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118320680.04999998</v>
      </c>
      <c r="C71" s="21">
        <v>32626126.100000001</v>
      </c>
      <c r="D71" s="21">
        <v>14850819.48</v>
      </c>
      <c r="E71" s="21">
        <v>18587949.289999999</v>
      </c>
      <c r="F71" s="21">
        <v>35373756.299999997</v>
      </c>
      <c r="G71" s="21">
        <v>16882028.879999999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4601890552.7200003</v>
      </c>
      <c r="C72" s="21">
        <v>1628623893.97</v>
      </c>
      <c r="D72" s="21">
        <v>718490225.96000004</v>
      </c>
      <c r="E72" s="21">
        <v>768374973.61000001</v>
      </c>
      <c r="F72" s="21">
        <v>802225730.71000004</v>
      </c>
      <c r="G72" s="21">
        <v>637949339.03999996</v>
      </c>
      <c r="H72" s="21">
        <v>31672489.129999999</v>
      </c>
      <c r="I72" s="21"/>
      <c r="J72" s="21">
        <v>8460945.6999999993</v>
      </c>
      <c r="K72" s="21">
        <v>5599442.9900000002</v>
      </c>
      <c r="L72" s="21"/>
      <c r="M72" s="21">
        <v>493511.61</v>
      </c>
    </row>
    <row r="73" spans="1:13" x14ac:dyDescent="0.25">
      <c r="A73" s="11" t="s">
        <v>60</v>
      </c>
      <c r="B73" s="21">
        <f t="shared" si="2"/>
        <v>490015542.45999998</v>
      </c>
      <c r="C73" s="21">
        <v>119161522.70999999</v>
      </c>
      <c r="D73" s="21">
        <v>70297097.959999993</v>
      </c>
      <c r="E73" s="21">
        <v>92491437.140000001</v>
      </c>
      <c r="F73" s="21">
        <v>103765624.7</v>
      </c>
      <c r="G73" s="21">
        <v>97649069.819999993</v>
      </c>
      <c r="H73" s="21">
        <v>6399154.4000000004</v>
      </c>
      <c r="I73" s="21"/>
      <c r="J73" s="21"/>
      <c r="K73" s="21"/>
      <c r="L73" s="21"/>
      <c r="M73" s="21">
        <v>251635.73</v>
      </c>
    </row>
    <row r="74" spans="1:13" x14ac:dyDescent="0.25">
      <c r="A74" s="11" t="s">
        <v>61</v>
      </c>
      <c r="B74" s="21">
        <f t="shared" si="2"/>
        <v>1129747812.0000002</v>
      </c>
      <c r="C74" s="21">
        <v>266061360.13</v>
      </c>
      <c r="D74" s="21">
        <v>171449711.72999999</v>
      </c>
      <c r="E74" s="21">
        <v>203830491.21000001</v>
      </c>
      <c r="F74" s="21">
        <v>252783571.56</v>
      </c>
      <c r="G74" s="21">
        <v>231958326.13</v>
      </c>
      <c r="H74" s="21">
        <v>3664351.24</v>
      </c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12452081.75</v>
      </c>
      <c r="C75" s="21">
        <v>2846292.98</v>
      </c>
      <c r="D75" s="21">
        <v>3423306.24</v>
      </c>
      <c r="E75" s="21">
        <v>2606232.7400000002</v>
      </c>
      <c r="F75" s="21">
        <v>3576249.79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339975838.44999999</v>
      </c>
      <c r="C76" s="21">
        <v>115925833.56</v>
      </c>
      <c r="D76" s="21">
        <v>43447661.530000001</v>
      </c>
      <c r="E76" s="21">
        <v>47467346.899999999</v>
      </c>
      <c r="F76" s="21">
        <v>71225556.819999993</v>
      </c>
      <c r="G76" s="21">
        <v>61909439.640000001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76023293.429999992</v>
      </c>
      <c r="C77" s="21">
        <v>15014322.310000001</v>
      </c>
      <c r="D77" s="21">
        <v>11178733.300000001</v>
      </c>
      <c r="E77" s="21">
        <v>29098783</v>
      </c>
      <c r="F77" s="21">
        <v>11230758.15</v>
      </c>
      <c r="G77" s="21">
        <v>6001056.4299999997</v>
      </c>
      <c r="H77" s="21">
        <v>3499640.24</v>
      </c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184836633.78999999</v>
      </c>
      <c r="C78" s="21">
        <v>76033472.739999995</v>
      </c>
      <c r="D78" s="21">
        <v>43894232.090000004</v>
      </c>
      <c r="E78" s="21">
        <v>22383831.940000001</v>
      </c>
      <c r="F78" s="21">
        <v>26195852.850000001</v>
      </c>
      <c r="G78" s="21">
        <v>16329244.17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187341761.64999998</v>
      </c>
      <c r="C79" s="21">
        <v>46550693.630000003</v>
      </c>
      <c r="D79" s="21">
        <v>29892377.43</v>
      </c>
      <c r="E79" s="21">
        <v>31037225.539999999</v>
      </c>
      <c r="F79" s="21">
        <v>54374188.630000003</v>
      </c>
      <c r="G79" s="21">
        <v>18976078.949999999</v>
      </c>
      <c r="H79" s="21">
        <v>3011422.42</v>
      </c>
      <c r="I79" s="21">
        <v>3499775.05</v>
      </c>
      <c r="J79" s="21"/>
      <c r="K79" s="21"/>
      <c r="L79" s="21"/>
      <c r="M79" s="21"/>
    </row>
    <row r="80" spans="1:13" x14ac:dyDescent="0.25">
      <c r="A80" s="11" t="s">
        <v>67</v>
      </c>
      <c r="B80" s="21">
        <f t="shared" si="2"/>
        <v>470972372.06</v>
      </c>
      <c r="C80" s="21">
        <v>126042363.53</v>
      </c>
      <c r="D80" s="21">
        <v>60520835.450000003</v>
      </c>
      <c r="E80" s="21">
        <v>96991355.5</v>
      </c>
      <c r="F80" s="21">
        <v>107597447.34999999</v>
      </c>
      <c r="G80" s="21">
        <v>71218552.659999996</v>
      </c>
      <c r="H80" s="21">
        <v>2877752.29</v>
      </c>
      <c r="I80" s="21"/>
      <c r="J80" s="21"/>
      <c r="K80" s="21"/>
      <c r="L80" s="21"/>
      <c r="M80" s="21">
        <v>5724065.2800000003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14307552716.760002</v>
      </c>
      <c r="C82" s="14">
        <f t="shared" si="3"/>
        <v>4552410808.5900002</v>
      </c>
      <c r="D82" s="14">
        <f t="shared" si="3"/>
        <v>2207515732.9899998</v>
      </c>
      <c r="E82" s="14">
        <f t="shared" si="3"/>
        <v>2563436224.9499993</v>
      </c>
      <c r="F82" s="14">
        <f t="shared" si="3"/>
        <v>2812067940.1100001</v>
      </c>
      <c r="G82" s="14">
        <f t="shared" si="3"/>
        <v>2031689277.96</v>
      </c>
      <c r="H82" s="14">
        <f t="shared" si="3"/>
        <v>87756217.329999998</v>
      </c>
      <c r="I82" s="14">
        <f t="shared" si="3"/>
        <v>27155161.919999998</v>
      </c>
      <c r="J82" s="14">
        <f t="shared" si="3"/>
        <v>8460945.6999999993</v>
      </c>
      <c r="K82" s="14">
        <f t="shared" si="3"/>
        <v>5599442.9900000002</v>
      </c>
      <c r="L82" s="14">
        <f t="shared" si="3"/>
        <v>0</v>
      </c>
      <c r="M82" s="14">
        <f t="shared" si="3"/>
        <v>11460964.220000001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107732814.24000001</v>
      </c>
      <c r="C87" s="21">
        <v>18813829.449999999</v>
      </c>
      <c r="D87" s="21">
        <v>21056261.699999999</v>
      </c>
      <c r="E87" s="21">
        <v>14951782.220000001</v>
      </c>
      <c r="F87" s="21">
        <v>23472412.899999999</v>
      </c>
      <c r="G87" s="21">
        <v>23039373.57</v>
      </c>
      <c r="H87" s="21">
        <v>6399154.4000000004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23790965.890000001</v>
      </c>
      <c r="C88" s="21">
        <v>14311100.060000001</v>
      </c>
      <c r="D88" s="21">
        <v>3880326.56</v>
      </c>
      <c r="E88" s="21"/>
      <c r="F88" s="21">
        <v>5599539.2699999996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131523780.13000001</v>
      </c>
      <c r="C93" s="20">
        <f t="shared" ref="C93:M93" si="5">SUM(C87:C92)</f>
        <v>33124929.509999998</v>
      </c>
      <c r="D93" s="20">
        <f t="shared" si="5"/>
        <v>24936588.259999998</v>
      </c>
      <c r="E93" s="20">
        <f t="shared" si="5"/>
        <v>14951782.220000001</v>
      </c>
      <c r="F93" s="20">
        <f t="shared" si="5"/>
        <v>29071952.169999998</v>
      </c>
      <c r="G93" s="20">
        <f t="shared" si="5"/>
        <v>23039373.57</v>
      </c>
      <c r="H93" s="20">
        <f t="shared" si="5"/>
        <v>6399154.4000000004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3745181511.1599998</v>
      </c>
      <c r="C98" s="21">
        <v>561963349.79999995</v>
      </c>
      <c r="D98" s="21">
        <v>412919553.23000002</v>
      </c>
      <c r="E98" s="21">
        <v>563154547.70000005</v>
      </c>
      <c r="F98" s="21">
        <v>995171712.87</v>
      </c>
      <c r="G98" s="21">
        <v>1170853479.2</v>
      </c>
      <c r="H98" s="21">
        <v>22828211.969999999</v>
      </c>
      <c r="I98" s="21">
        <v>8363701.3300000001</v>
      </c>
      <c r="J98" s="21">
        <v>5361955.0599999996</v>
      </c>
      <c r="K98" s="21"/>
      <c r="L98" s="21"/>
      <c r="M98" s="21">
        <v>4565000</v>
      </c>
    </row>
    <row r="99" spans="1:13" x14ac:dyDescent="0.25">
      <c r="A99" s="19" t="s">
        <v>79</v>
      </c>
      <c r="B99" s="21">
        <f t="shared" ref="B99:B102" si="6">SUM(C99:M99)</f>
        <v>1788580527.3399999</v>
      </c>
      <c r="C99" s="21">
        <v>334644227.97000003</v>
      </c>
      <c r="D99" s="21">
        <v>219072710.71000001</v>
      </c>
      <c r="E99" s="21">
        <v>384889119.64999998</v>
      </c>
      <c r="F99" s="21">
        <v>470078857.95999998</v>
      </c>
      <c r="G99" s="21">
        <v>363424600.54000002</v>
      </c>
      <c r="H99" s="21">
        <v>16471010.51</v>
      </c>
      <c r="I99" s="21"/>
      <c r="J99" s="21"/>
      <c r="K99" s="21"/>
      <c r="L99" s="21"/>
      <c r="M99" s="21"/>
    </row>
    <row r="100" spans="1:13" x14ac:dyDescent="0.25">
      <c r="A100" s="19" t="s">
        <v>80</v>
      </c>
      <c r="B100" s="21">
        <f t="shared" si="6"/>
        <v>2797172465.3199997</v>
      </c>
      <c r="C100" s="21">
        <v>719988245.28999996</v>
      </c>
      <c r="D100" s="21">
        <v>392982700.26999998</v>
      </c>
      <c r="E100" s="21">
        <v>662195286.12</v>
      </c>
      <c r="F100" s="21">
        <v>734841010.86000001</v>
      </c>
      <c r="G100" s="21">
        <v>261147073.34999999</v>
      </c>
      <c r="H100" s="21">
        <v>18755513.52</v>
      </c>
      <c r="I100" s="21">
        <v>7262635.9100000001</v>
      </c>
      <c r="J100" s="21"/>
      <c r="K100" s="21"/>
      <c r="L100" s="21"/>
      <c r="M100" s="21"/>
    </row>
    <row r="101" spans="1:13" x14ac:dyDescent="0.25">
      <c r="A101" s="19" t="s">
        <v>81</v>
      </c>
      <c r="B101" s="21">
        <f t="shared" si="6"/>
        <v>2597721237.1199999</v>
      </c>
      <c r="C101" s="21">
        <v>906909709.40999997</v>
      </c>
      <c r="D101" s="21">
        <v>529306292.30000001</v>
      </c>
      <c r="E101" s="21">
        <v>506370990.81999999</v>
      </c>
      <c r="F101" s="21">
        <v>411004285.85000002</v>
      </c>
      <c r="G101" s="21">
        <v>204364273.06999999</v>
      </c>
      <c r="H101" s="21">
        <v>19538427.359999999</v>
      </c>
      <c r="I101" s="21">
        <v>11528824.68</v>
      </c>
      <c r="J101" s="21">
        <v>3098990.64</v>
      </c>
      <c r="K101" s="21">
        <v>5599442.9900000002</v>
      </c>
      <c r="L101" s="21"/>
      <c r="M101" s="21"/>
    </row>
    <row r="102" spans="1:13" x14ac:dyDescent="0.25">
      <c r="A102" s="19" t="s">
        <v>82</v>
      </c>
      <c r="B102" s="21">
        <f t="shared" si="6"/>
        <v>3378896975.8199997</v>
      </c>
      <c r="C102" s="21">
        <v>2028905276.1199999</v>
      </c>
      <c r="D102" s="21">
        <v>653234476.48000002</v>
      </c>
      <c r="E102" s="21">
        <v>446826280.66000003</v>
      </c>
      <c r="F102" s="21">
        <v>200972072.56999999</v>
      </c>
      <c r="G102" s="21">
        <v>31899851.800000001</v>
      </c>
      <c r="H102" s="21">
        <v>10163053.970000001</v>
      </c>
      <c r="I102" s="21"/>
      <c r="J102" s="21"/>
      <c r="K102" s="21"/>
      <c r="L102" s="21"/>
      <c r="M102" s="21">
        <v>6895964.2199999997</v>
      </c>
    </row>
    <row r="103" spans="1:13" ht="15.75" thickBot="1" x14ac:dyDescent="0.3">
      <c r="A103" s="10" t="s">
        <v>33</v>
      </c>
      <c r="B103" s="20">
        <f t="shared" ref="B103:M103" si="7">SUM(B98:B102)</f>
        <v>14307552716.759998</v>
      </c>
      <c r="C103" s="20">
        <f t="shared" si="7"/>
        <v>4552410808.5900002</v>
      </c>
      <c r="D103" s="20">
        <f t="shared" si="7"/>
        <v>2207515732.9899998</v>
      </c>
      <c r="E103" s="20">
        <f t="shared" si="7"/>
        <v>2563436224.9499998</v>
      </c>
      <c r="F103" s="20">
        <f t="shared" si="7"/>
        <v>2812067940.1100001</v>
      </c>
      <c r="G103" s="20">
        <f t="shared" si="7"/>
        <v>2031689277.9599998</v>
      </c>
      <c r="H103" s="20">
        <f t="shared" si="7"/>
        <v>87756217.329999998</v>
      </c>
      <c r="I103" s="20">
        <f t="shared" si="7"/>
        <v>27155161.920000002</v>
      </c>
      <c r="J103" s="20">
        <f t="shared" si="7"/>
        <v>8460945.6999999993</v>
      </c>
      <c r="K103" s="20">
        <f t="shared" si="7"/>
        <v>5599442.9900000002</v>
      </c>
      <c r="L103" s="20">
        <f t="shared" si="7"/>
        <v>0</v>
      </c>
      <c r="M103" s="20">
        <f t="shared" si="7"/>
        <v>11460964.219999999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9830300789.1999989</v>
      </c>
      <c r="C108" s="21">
        <v>2813311055.6900001</v>
      </c>
      <c r="D108" s="21">
        <v>1343827297.3199999</v>
      </c>
      <c r="E108" s="21">
        <v>1652321324.04</v>
      </c>
      <c r="F108" s="21">
        <v>2075057800.8399999</v>
      </c>
      <c r="G108" s="21">
        <v>1851477234.0999999</v>
      </c>
      <c r="H108" s="21">
        <v>58392377.270000003</v>
      </c>
      <c r="I108" s="21">
        <v>18056337.670000002</v>
      </c>
      <c r="J108" s="21">
        <v>5361955.0599999996</v>
      </c>
      <c r="K108" s="21">
        <v>5599442.9900000002</v>
      </c>
      <c r="L108" s="21"/>
      <c r="M108" s="21">
        <v>6895964.2199999997</v>
      </c>
    </row>
    <row r="109" spans="1:13" x14ac:dyDescent="0.25">
      <c r="A109" s="19" t="s">
        <v>85</v>
      </c>
      <c r="B109" s="21">
        <f t="shared" ref="B109:B112" si="8">SUM(C109:M109)</f>
        <v>68647059.039999992</v>
      </c>
      <c r="C109" s="21">
        <v>55708598.649999999</v>
      </c>
      <c r="D109" s="21">
        <v>3049965.94</v>
      </c>
      <c r="E109" s="21">
        <v>2365607.62</v>
      </c>
      <c r="F109" s="21">
        <v>1637316.23</v>
      </c>
      <c r="G109" s="21">
        <v>5885570.5999999996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2866182.27</v>
      </c>
      <c r="C110" s="21"/>
      <c r="D110" s="21"/>
      <c r="E110" s="21"/>
      <c r="F110" s="21">
        <v>2866182.27</v>
      </c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4405738686.250001</v>
      </c>
      <c r="C112" s="21">
        <v>1683391154.25</v>
      </c>
      <c r="D112" s="21">
        <v>860638469.73000002</v>
      </c>
      <c r="E112" s="21">
        <v>908749293.28999996</v>
      </c>
      <c r="F112" s="21">
        <v>732506640.76999998</v>
      </c>
      <c r="G112" s="21">
        <v>174326473.25999999</v>
      </c>
      <c r="H112" s="21">
        <v>29363840.059999999</v>
      </c>
      <c r="I112" s="21">
        <v>9098824.25</v>
      </c>
      <c r="J112" s="21">
        <v>3098990.64</v>
      </c>
      <c r="K112" s="21"/>
      <c r="L112" s="21"/>
      <c r="M112" s="21">
        <v>4565000</v>
      </c>
    </row>
    <row r="113" spans="1:13" ht="15.75" thickBot="1" x14ac:dyDescent="0.3">
      <c r="A113" s="10" t="s">
        <v>33</v>
      </c>
      <c r="B113" s="20">
        <f t="shared" ref="B113:K113" si="9">SUM(B108:B112)</f>
        <v>14307552716.760002</v>
      </c>
      <c r="C113" s="20">
        <f t="shared" si="9"/>
        <v>4552410808.5900002</v>
      </c>
      <c r="D113" s="20">
        <f t="shared" si="9"/>
        <v>2207515732.9899998</v>
      </c>
      <c r="E113" s="20">
        <f t="shared" si="9"/>
        <v>2563436224.9499998</v>
      </c>
      <c r="F113" s="20">
        <f t="shared" si="9"/>
        <v>2812067940.1099997</v>
      </c>
      <c r="G113" s="20">
        <f t="shared" si="9"/>
        <v>2031689277.9599998</v>
      </c>
      <c r="H113" s="20">
        <f t="shared" si="9"/>
        <v>87756217.329999998</v>
      </c>
      <c r="I113" s="20">
        <f t="shared" si="9"/>
        <v>27155161.920000002</v>
      </c>
      <c r="J113" s="20">
        <f t="shared" si="9"/>
        <v>8460945.6999999993</v>
      </c>
      <c r="K113" s="20">
        <f t="shared" si="9"/>
        <v>5599442.9900000002</v>
      </c>
      <c r="L113" s="20">
        <f>SUM(L108:L112)</f>
        <v>0</v>
      </c>
      <c r="M113" s="20">
        <f>SUM(M108:M112)</f>
        <v>11460964.219999999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14307552716.759998</v>
      </c>
      <c r="C118" s="21">
        <v>4552410808.5900002</v>
      </c>
      <c r="D118" s="21">
        <v>2207515732.9899998</v>
      </c>
      <c r="E118" s="21">
        <v>2563436224.9499998</v>
      </c>
      <c r="F118" s="21">
        <v>2812067940.1100001</v>
      </c>
      <c r="G118" s="21">
        <v>2031689277.96</v>
      </c>
      <c r="H118" s="21">
        <v>87756217.329999998</v>
      </c>
      <c r="I118" s="21">
        <v>27155161.920000002</v>
      </c>
      <c r="J118" s="21">
        <v>8460945.6999999993</v>
      </c>
      <c r="K118" s="21">
        <v>5599442.9900000002</v>
      </c>
      <c r="L118" s="21"/>
      <c r="M118" s="21">
        <v>11460964.220000001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14307552716.759998</v>
      </c>
      <c r="C122" s="20">
        <f t="shared" si="11"/>
        <v>4552410808.5900002</v>
      </c>
      <c r="D122" s="20">
        <f t="shared" si="11"/>
        <v>2207515732.9899998</v>
      </c>
      <c r="E122" s="20">
        <f t="shared" si="11"/>
        <v>2563436224.9499998</v>
      </c>
      <c r="F122" s="20">
        <f t="shared" si="11"/>
        <v>2812067940.1100001</v>
      </c>
      <c r="G122" s="20">
        <f t="shared" si="11"/>
        <v>2031689277.96</v>
      </c>
      <c r="H122" s="20">
        <f t="shared" si="11"/>
        <v>87756217.329999998</v>
      </c>
      <c r="I122" s="20">
        <f t="shared" si="11"/>
        <v>27155161.920000002</v>
      </c>
      <c r="J122" s="20">
        <f t="shared" si="11"/>
        <v>8460945.6999999993</v>
      </c>
      <c r="K122" s="20">
        <f t="shared" si="11"/>
        <v>5599442.9900000002</v>
      </c>
      <c r="L122" s="20">
        <f t="shared" si="11"/>
        <v>0</v>
      </c>
      <c r="M122" s="20">
        <f t="shared" si="11"/>
        <v>11460964.220000001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1031039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801500000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306659457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103335218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1673717193.0799999</v>
      </c>
      <c r="C149" s="40"/>
    </row>
    <row r="150" spans="1:3" x14ac:dyDescent="0.25">
      <c r="A150" s="13" t="s">
        <v>142</v>
      </c>
      <c r="B150" s="21">
        <v>4121984471.6199999</v>
      </c>
      <c r="C150" s="40"/>
    </row>
    <row r="151" spans="1:3" x14ac:dyDescent="0.25">
      <c r="A151" s="13" t="s">
        <v>143</v>
      </c>
      <c r="B151" s="21">
        <v>3624078953.9299998</v>
      </c>
      <c r="C151" s="40"/>
    </row>
    <row r="152" spans="1:3" x14ac:dyDescent="0.25">
      <c r="A152" s="13" t="s">
        <v>144</v>
      </c>
      <c r="B152" s="21">
        <v>2604819520.4200001</v>
      </c>
      <c r="C152" s="40"/>
    </row>
    <row r="153" spans="1:3" x14ac:dyDescent="0.25">
      <c r="A153" s="13" t="s">
        <v>145</v>
      </c>
      <c r="B153" s="21">
        <v>1078673047.3900001</v>
      </c>
      <c r="C153" s="40"/>
    </row>
    <row r="154" spans="1:3" x14ac:dyDescent="0.25">
      <c r="A154" s="13" t="s">
        <v>146</v>
      </c>
      <c r="B154" s="21">
        <v>1204279530.3199999</v>
      </c>
      <c r="C154" s="40"/>
    </row>
    <row r="155" spans="1:3" ht="15.75" thickBot="1" x14ac:dyDescent="0.3">
      <c r="A155" s="10" t="s">
        <v>33</v>
      </c>
      <c r="B155" s="20">
        <f>SUM(B149:B154)</f>
        <v>14307552716.759998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41912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14920601896.339996</v>
      </c>
    </row>
    <row r="8" spans="1:2" s="2" customFormat="1" x14ac:dyDescent="0.25">
      <c r="A8" s="8" t="s">
        <v>11</v>
      </c>
      <c r="B8" s="42">
        <v>1566467.3906918638</v>
      </c>
    </row>
    <row r="9" spans="1:2" s="2" customFormat="1" x14ac:dyDescent="0.25">
      <c r="A9" s="8" t="s">
        <v>12</v>
      </c>
      <c r="B9" s="45">
        <v>9525</v>
      </c>
    </row>
    <row r="10" spans="1:2" s="2" customFormat="1" x14ac:dyDescent="0.25">
      <c r="A10" s="8" t="s">
        <v>9</v>
      </c>
      <c r="B10" s="46">
        <v>6.596548429214923E-3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212</v>
      </c>
    </row>
    <row r="13" spans="1:2" s="2" customFormat="1" x14ac:dyDescent="0.25">
      <c r="A13" s="8" t="s">
        <v>15</v>
      </c>
      <c r="B13" s="42">
        <v>8728</v>
      </c>
    </row>
    <row r="14" spans="1:2" s="2" customFormat="1" x14ac:dyDescent="0.25">
      <c r="A14" s="8" t="s">
        <v>16</v>
      </c>
      <c r="B14" s="42">
        <v>9486</v>
      </c>
    </row>
    <row r="15" spans="1:2" s="2" customFormat="1" x14ac:dyDescent="0.25">
      <c r="A15" s="8" t="s">
        <v>6</v>
      </c>
      <c r="B15" s="43">
        <v>0.49740000000000001</v>
      </c>
    </row>
    <row r="16" spans="1:2" s="2" customFormat="1" x14ac:dyDescent="0.25">
      <c r="A16" s="8" t="s">
        <v>7</v>
      </c>
      <c r="B16" s="43">
        <v>0.51239999999999997</v>
      </c>
    </row>
    <row r="17" spans="1:5" s="2" customFormat="1" x14ac:dyDescent="0.25">
      <c r="A17" s="8" t="s">
        <v>137</v>
      </c>
      <c r="B17" s="43">
        <v>0.53159999999999996</v>
      </c>
    </row>
    <row r="18" spans="1:5" s="2" customFormat="1" x14ac:dyDescent="0.25">
      <c r="A18" s="8" t="s">
        <v>138</v>
      </c>
      <c r="B18" s="43">
        <v>0.55500000000000005</v>
      </c>
    </row>
    <row r="19" spans="1:5" s="2" customFormat="1" x14ac:dyDescent="0.25">
      <c r="A19" s="8" t="s">
        <v>8</v>
      </c>
      <c r="B19" s="43">
        <v>0.31240000000000001</v>
      </c>
    </row>
    <row r="20" spans="1:5" s="2" customFormat="1" x14ac:dyDescent="0.25">
      <c r="A20" s="8" t="s">
        <v>17</v>
      </c>
      <c r="B20" s="46">
        <v>6.9999999999999999E-4</v>
      </c>
      <c r="D20" s="37"/>
      <c r="E20" s="37"/>
    </row>
    <row r="21" spans="1:5" s="2" customFormat="1" x14ac:dyDescent="0.25">
      <c r="A21" s="8" t="s">
        <v>18</v>
      </c>
      <c r="B21" s="42">
        <v>423864799</v>
      </c>
      <c r="E21" s="38"/>
    </row>
    <row r="22" spans="1:5" s="2" customFormat="1" x14ac:dyDescent="0.25">
      <c r="A22" s="32" t="s">
        <v>139</v>
      </c>
      <c r="B22" s="47">
        <v>1.3928575675869161</v>
      </c>
    </row>
    <row r="23" spans="1:5" s="2" customFormat="1" x14ac:dyDescent="0.25">
      <c r="A23" s="32" t="s">
        <v>135</v>
      </c>
      <c r="B23" s="47">
        <f>(14247778175+B21)/10934480180</f>
        <v>1.3417778195652643</v>
      </c>
    </row>
    <row r="24" spans="1:5" s="2" customFormat="1" x14ac:dyDescent="0.25">
      <c r="A24" s="32" t="s">
        <v>136</v>
      </c>
      <c r="B24" s="47">
        <f>(13546152420+B21)/10934480180</f>
        <v>1.2776114629163835</v>
      </c>
    </row>
    <row r="25" spans="1:5" s="2" customFormat="1" ht="15.75" thickBot="1" x14ac:dyDescent="0.3">
      <c r="A25" s="10" t="s">
        <v>19</v>
      </c>
      <c r="B25" s="31">
        <f>B7+B21</f>
        <v>15344466695.339996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4578070032.4499989</v>
      </c>
      <c r="C30" s="21">
        <v>5103</v>
      </c>
      <c r="D30" s="15">
        <f t="shared" ref="D30:D40" si="0">B30/$B$41</f>
        <v>0.30682877703298239</v>
      </c>
    </row>
    <row r="31" spans="1:5" x14ac:dyDescent="0.25">
      <c r="A31" s="13" t="s">
        <v>23</v>
      </c>
      <c r="B31" s="21">
        <v>2263187777.4499998</v>
      </c>
      <c r="C31" s="21">
        <v>1207</v>
      </c>
      <c r="D31" s="15">
        <f t="shared" si="0"/>
        <v>0.15168206974312187</v>
      </c>
    </row>
    <row r="32" spans="1:5" x14ac:dyDescent="0.25">
      <c r="A32" s="13" t="s">
        <v>24</v>
      </c>
      <c r="B32" s="21">
        <v>2711383061.5599985</v>
      </c>
      <c r="C32" s="21">
        <v>1194</v>
      </c>
      <c r="D32" s="15">
        <f t="shared" si="0"/>
        <v>0.1817207563339048</v>
      </c>
    </row>
    <row r="33" spans="1:4" x14ac:dyDescent="0.25">
      <c r="A33" s="13" t="s">
        <v>25</v>
      </c>
      <c r="B33" s="21">
        <v>3072641689.9599996</v>
      </c>
      <c r="C33" s="21">
        <v>1210</v>
      </c>
      <c r="D33" s="15">
        <f t="shared" si="0"/>
        <v>0.20593282437980698</v>
      </c>
    </row>
    <row r="34" spans="1:4" x14ac:dyDescent="0.25">
      <c r="A34" s="13" t="s">
        <v>26</v>
      </c>
      <c r="B34" s="21">
        <v>2191528664.6500001</v>
      </c>
      <c r="C34" s="21">
        <v>776</v>
      </c>
      <c r="D34" s="15">
        <f t="shared" si="0"/>
        <v>0.14687937389359468</v>
      </c>
    </row>
    <row r="35" spans="1:4" x14ac:dyDescent="0.25">
      <c r="A35" s="13" t="s">
        <v>27</v>
      </c>
      <c r="B35" s="21">
        <v>49212929.120000005</v>
      </c>
      <c r="C35" s="21">
        <v>18</v>
      </c>
      <c r="D35" s="15">
        <f t="shared" si="0"/>
        <v>3.2983206349116432E-3</v>
      </c>
    </row>
    <row r="36" spans="1:4" x14ac:dyDescent="0.25">
      <c r="A36" s="13" t="s">
        <v>28</v>
      </c>
      <c r="B36" s="21">
        <v>25825789.030000001</v>
      </c>
      <c r="C36" s="21">
        <v>7</v>
      </c>
      <c r="D36" s="15">
        <f t="shared" si="0"/>
        <v>1.730881180894923E-3</v>
      </c>
    </row>
    <row r="37" spans="1:4" x14ac:dyDescent="0.25">
      <c r="A37" s="13" t="s">
        <v>29</v>
      </c>
      <c r="B37" s="21">
        <v>16839271.640000001</v>
      </c>
      <c r="C37" s="21">
        <v>4</v>
      </c>
      <c r="D37" s="15">
        <f t="shared" si="0"/>
        <v>1.1285919802022633E-3</v>
      </c>
    </row>
    <row r="38" spans="1:4" x14ac:dyDescent="0.25">
      <c r="A38" s="13" t="s">
        <v>30</v>
      </c>
      <c r="B38" s="21">
        <v>5362500</v>
      </c>
      <c r="C38" s="21">
        <v>1</v>
      </c>
      <c r="D38" s="15">
        <f t="shared" si="0"/>
        <v>3.5940239122092077E-4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6550180.4799999986</v>
      </c>
      <c r="C40" s="21">
        <v>5</v>
      </c>
      <c r="D40" s="15">
        <f t="shared" si="0"/>
        <v>4.3900242935955211E-4</v>
      </c>
    </row>
    <row r="41" spans="1:4" ht="15.75" thickBot="1" x14ac:dyDescent="0.3">
      <c r="A41" s="10" t="s">
        <v>33</v>
      </c>
      <c r="B41" s="14">
        <f>SUM(B30:B40)</f>
        <v>14920601896.339996</v>
      </c>
      <c r="C41" s="14">
        <f>SUM(C30:C40)</f>
        <v>9525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4161061810.2400026</v>
      </c>
      <c r="C46" s="21">
        <v>4773</v>
      </c>
      <c r="D46" s="15">
        <f>B46/$B$7</f>
        <v>0.27888029177031426</v>
      </c>
    </row>
    <row r="47" spans="1:4" x14ac:dyDescent="0.25">
      <c r="A47" s="13" t="s">
        <v>23</v>
      </c>
      <c r="B47" s="21">
        <v>2254983941.2800002</v>
      </c>
      <c r="C47" s="21">
        <v>1218</v>
      </c>
      <c r="D47" s="15">
        <f>B47/$B$41</f>
        <v>0.15113223695306452</v>
      </c>
    </row>
    <row r="48" spans="1:4" x14ac:dyDescent="0.25">
      <c r="A48" s="13" t="s">
        <v>24</v>
      </c>
      <c r="B48" s="21">
        <v>2692126084.8099985</v>
      </c>
      <c r="C48" s="21">
        <v>1268</v>
      </c>
      <c r="D48" s="15">
        <f>B48/$B$41</f>
        <v>0.18043012631215458</v>
      </c>
    </row>
    <row r="49" spans="1:13" x14ac:dyDescent="0.25">
      <c r="A49" s="13" t="s">
        <v>25</v>
      </c>
      <c r="B49" s="21">
        <v>3156135001.2999997</v>
      </c>
      <c r="C49" s="21">
        <v>1238</v>
      </c>
      <c r="D49" s="15">
        <f>B49/$B$41</f>
        <v>0.21152866507846413</v>
      </c>
    </row>
    <row r="50" spans="1:13" x14ac:dyDescent="0.25">
      <c r="A50" s="13" t="s">
        <v>26</v>
      </c>
      <c r="B50" s="21">
        <v>2593632475.3400002</v>
      </c>
      <c r="C50" s="21">
        <v>1000</v>
      </c>
      <c r="D50" s="15">
        <f>B50/$B$41</f>
        <v>0.1738289442583556</v>
      </c>
    </row>
    <row r="51" spans="1:13" x14ac:dyDescent="0.25">
      <c r="A51" s="13" t="s">
        <v>27</v>
      </c>
      <c r="B51" s="21">
        <v>27136405.329999998</v>
      </c>
      <c r="C51" s="21">
        <v>11</v>
      </c>
      <c r="D51" s="15">
        <f t="shared" ref="D51:D56" si="1">B51/$B$7</f>
        <v>1.8187205528656671E-3</v>
      </c>
    </row>
    <row r="52" spans="1:13" x14ac:dyDescent="0.25">
      <c r="A52" s="13" t="s">
        <v>28</v>
      </c>
      <c r="B52" s="21">
        <v>18041819.039999999</v>
      </c>
      <c r="C52" s="21">
        <v>7</v>
      </c>
      <c r="D52" s="15">
        <f t="shared" si="1"/>
        <v>1.2091884205037086E-3</v>
      </c>
    </row>
    <row r="53" spans="1:13" x14ac:dyDescent="0.25">
      <c r="A53" s="13" t="s">
        <v>29</v>
      </c>
      <c r="B53" s="21">
        <v>6843904</v>
      </c>
      <c r="C53" s="21">
        <v>4</v>
      </c>
      <c r="D53" s="15">
        <f t="shared" si="1"/>
        <v>4.5868819820725867E-4</v>
      </c>
    </row>
    <row r="54" spans="1:13" x14ac:dyDescent="0.25">
      <c r="A54" s="13" t="s">
        <v>30</v>
      </c>
      <c r="B54" s="21">
        <v>8289258</v>
      </c>
      <c r="C54" s="21">
        <v>5</v>
      </c>
      <c r="D54" s="15">
        <f t="shared" si="1"/>
        <v>5.5555788282464285E-4</v>
      </c>
    </row>
    <row r="55" spans="1:13" x14ac:dyDescent="0.25">
      <c r="A55" s="13" t="s">
        <v>31</v>
      </c>
      <c r="B55" s="21">
        <v>2351197</v>
      </c>
      <c r="C55" s="21">
        <v>1</v>
      </c>
      <c r="D55" s="15">
        <f t="shared" si="1"/>
        <v>1.5758057324595902E-4</v>
      </c>
    </row>
    <row r="56" spans="1:13" x14ac:dyDescent="0.25">
      <c r="A56" s="13" t="s">
        <v>32</v>
      </c>
      <c r="B56" s="21">
        <v>0</v>
      </c>
      <c r="C56" s="21">
        <v>0</v>
      </c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14920601896.340002</v>
      </c>
      <c r="C57" s="14">
        <f>SUM(C46:C56)</f>
        <v>9525</v>
      </c>
      <c r="D57" s="16">
        <f>B57/$B$41</f>
        <v>1.0000000000000004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4830911555.96</v>
      </c>
      <c r="C62" s="21">
        <v>1542585584.21</v>
      </c>
      <c r="D62" s="21">
        <v>763509157.06000006</v>
      </c>
      <c r="E62" s="21">
        <v>963751696.50999999</v>
      </c>
      <c r="F62" s="21">
        <v>974019489.48000002</v>
      </c>
      <c r="G62" s="21">
        <v>565731455.70000005</v>
      </c>
      <c r="H62" s="21">
        <v>11109742</v>
      </c>
      <c r="I62" s="21">
        <v>5064000</v>
      </c>
      <c r="J62" s="21">
        <v>5140431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84901483.890000001</v>
      </c>
      <c r="C63" s="21">
        <v>29481217.240000002</v>
      </c>
      <c r="D63" s="21">
        <v>7294650.0800000001</v>
      </c>
      <c r="E63" s="21">
        <v>23401891.960000001</v>
      </c>
      <c r="F63" s="21">
        <v>7721843</v>
      </c>
      <c r="G63" s="21">
        <v>15085087.609999999</v>
      </c>
      <c r="H63" s="21">
        <v>1916794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845936851.18000007</v>
      </c>
      <c r="C64" s="21">
        <v>181108064.35000002</v>
      </c>
      <c r="D64" s="21">
        <v>112532294.36</v>
      </c>
      <c r="E64" s="21">
        <v>139310681.92000002</v>
      </c>
      <c r="F64" s="21">
        <v>226261699.25</v>
      </c>
      <c r="G64" s="21">
        <v>175625381.90000001</v>
      </c>
      <c r="H64" s="21">
        <v>11098729.4</v>
      </c>
      <c r="I64" s="21"/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13736282</v>
      </c>
      <c r="C65" s="21">
        <v>6561048</v>
      </c>
      <c r="D65" s="21">
        <v>3028623</v>
      </c>
      <c r="E65" s="21">
        <v>962492</v>
      </c>
      <c r="F65" s="21">
        <v>1458214</v>
      </c>
      <c r="G65" s="21">
        <v>1725905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130766810.22999999</v>
      </c>
      <c r="C66" s="21">
        <v>35585768.109999999</v>
      </c>
      <c r="D66" s="21">
        <v>29218941.91</v>
      </c>
      <c r="E66" s="21">
        <v>32315489.300000001</v>
      </c>
      <c r="F66" s="21">
        <v>20201410.91</v>
      </c>
      <c r="G66" s="21">
        <v>13445200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726630444.22000003</v>
      </c>
      <c r="C67" s="21">
        <v>184680144.50999999</v>
      </c>
      <c r="D67" s="21">
        <v>99071302.530000001</v>
      </c>
      <c r="E67" s="21">
        <v>130007438.26000001</v>
      </c>
      <c r="F67" s="21">
        <v>199426965.47999999</v>
      </c>
      <c r="G67" s="21">
        <v>113017125.68000001</v>
      </c>
      <c r="H67" s="21"/>
      <c r="I67" s="21"/>
      <c r="J67" s="21"/>
      <c r="K67" s="21"/>
      <c r="L67" s="21"/>
      <c r="M67" s="21">
        <v>427467.76</v>
      </c>
    </row>
    <row r="68" spans="1:13" x14ac:dyDescent="0.25">
      <c r="A68" s="11" t="s">
        <v>55</v>
      </c>
      <c r="B68" s="21">
        <f t="shared" si="2"/>
        <v>186581856.16</v>
      </c>
      <c r="C68" s="21">
        <v>43090112.780000001</v>
      </c>
      <c r="D68" s="21">
        <v>34411249.689999998</v>
      </c>
      <c r="E68" s="21">
        <v>26847064.52</v>
      </c>
      <c r="F68" s="21">
        <v>51137505.049999997</v>
      </c>
      <c r="G68" s="21">
        <v>25635724</v>
      </c>
      <c r="H68" s="21">
        <v>5460200.1200000001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79088525.349999994</v>
      </c>
      <c r="C69" s="21">
        <v>26904138.780000001</v>
      </c>
      <c r="D69" s="21">
        <v>15901470.25</v>
      </c>
      <c r="E69" s="21">
        <v>8339727.3200000003</v>
      </c>
      <c r="F69" s="21">
        <v>21931339</v>
      </c>
      <c r="G69" s="21">
        <v>6011850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31943685.780000001</v>
      </c>
      <c r="C70" s="21">
        <v>6422519.1600000001</v>
      </c>
      <c r="D70" s="21">
        <v>4864448.7300000004</v>
      </c>
      <c r="E70" s="21">
        <v>6685356.9900000002</v>
      </c>
      <c r="F70" s="21">
        <v>6775821</v>
      </c>
      <c r="G70" s="21">
        <v>7195539.9000000004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107931791.14</v>
      </c>
      <c r="C71" s="21">
        <v>35458184.310000002</v>
      </c>
      <c r="D71" s="21">
        <v>13634217.050000001</v>
      </c>
      <c r="E71" s="21">
        <v>25326503.59</v>
      </c>
      <c r="F71" s="21">
        <v>28570116</v>
      </c>
      <c r="G71" s="21">
        <v>4942770.1899999995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4901445111.6799994</v>
      </c>
      <c r="C72" s="21">
        <v>1678324419.0399997</v>
      </c>
      <c r="D72" s="21">
        <v>757192007.94000006</v>
      </c>
      <c r="E72" s="21">
        <v>816326848.57000005</v>
      </c>
      <c r="F72" s="21">
        <v>853149608.43000007</v>
      </c>
      <c r="G72" s="21">
        <v>747179319.64999998</v>
      </c>
      <c r="H72" s="21">
        <v>14590061</v>
      </c>
      <c r="I72" s="21">
        <v>17263054</v>
      </c>
      <c r="J72" s="21">
        <v>11698840.640000001</v>
      </c>
      <c r="K72" s="21">
        <v>5362500</v>
      </c>
      <c r="L72" s="21"/>
      <c r="M72" s="21">
        <v>358452.41000000003</v>
      </c>
    </row>
    <row r="73" spans="1:13" x14ac:dyDescent="0.25">
      <c r="A73" s="11" t="s">
        <v>60</v>
      </c>
      <c r="B73" s="21">
        <f t="shared" si="2"/>
        <v>517538943.98000008</v>
      </c>
      <c r="C73" s="21">
        <v>127797375.55000001</v>
      </c>
      <c r="D73" s="21">
        <v>61621981</v>
      </c>
      <c r="E73" s="21">
        <v>107893180.52000001</v>
      </c>
      <c r="F73" s="21">
        <v>112409541.59</v>
      </c>
      <c r="G73" s="21">
        <v>104940501.31999999</v>
      </c>
      <c r="H73" s="21">
        <v>2876364</v>
      </c>
      <c r="I73" s="21"/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1151260186.2299998</v>
      </c>
      <c r="C74" s="21">
        <v>274448876.40999997</v>
      </c>
      <c r="D74" s="21">
        <v>164640736.37</v>
      </c>
      <c r="E74" s="21">
        <v>204691751.22</v>
      </c>
      <c r="F74" s="21">
        <v>258786355.10999998</v>
      </c>
      <c r="G74" s="21">
        <v>246526372.21000001</v>
      </c>
      <c r="H74" s="21">
        <v>2161038.6</v>
      </c>
      <c r="I74" s="21"/>
      <c r="J74" s="21"/>
      <c r="K74" s="21"/>
      <c r="L74" s="21"/>
      <c r="M74" s="21">
        <v>5056.3100000000004</v>
      </c>
    </row>
    <row r="75" spans="1:13" x14ac:dyDescent="0.25">
      <c r="A75" s="11" t="s">
        <v>62</v>
      </c>
      <c r="B75" s="21">
        <f t="shared" si="2"/>
        <v>12647632.15</v>
      </c>
      <c r="C75" s="21">
        <v>2901641.7199999997</v>
      </c>
      <c r="D75" s="21">
        <v>3495178.43</v>
      </c>
      <c r="E75" s="21">
        <v>2629568</v>
      </c>
      <c r="F75" s="21">
        <v>3621244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359203060.44</v>
      </c>
      <c r="C76" s="21">
        <v>119830365.40000001</v>
      </c>
      <c r="D76" s="21">
        <v>52663963.289999999</v>
      </c>
      <c r="E76" s="21">
        <v>62282278.670000002</v>
      </c>
      <c r="F76" s="21">
        <v>65594014.32</v>
      </c>
      <c r="G76" s="21">
        <v>58832438.759999998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83438523.010000005</v>
      </c>
      <c r="C77" s="21">
        <v>24492051.420000002</v>
      </c>
      <c r="D77" s="21">
        <v>14558835.6</v>
      </c>
      <c r="E77" s="21">
        <v>10942687.26</v>
      </c>
      <c r="F77" s="21">
        <v>21743651.73</v>
      </c>
      <c r="G77" s="21">
        <v>11701297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193143584.25</v>
      </c>
      <c r="C78" s="21">
        <v>79231951.739999995</v>
      </c>
      <c r="D78" s="21">
        <v>39518035.170000002</v>
      </c>
      <c r="E78" s="21">
        <v>30236227.68</v>
      </c>
      <c r="F78" s="21">
        <v>27474316.699999999</v>
      </c>
      <c r="G78" s="21">
        <v>16683052.960000001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187418719.63</v>
      </c>
      <c r="C79" s="21">
        <v>42125321.75</v>
      </c>
      <c r="D79" s="21">
        <v>20967145.640000001</v>
      </c>
      <c r="E79" s="21">
        <v>35863375.990000002</v>
      </c>
      <c r="F79" s="21">
        <v>58188226.600000001</v>
      </c>
      <c r="G79" s="21">
        <v>26775914.620000001</v>
      </c>
      <c r="H79" s="21"/>
      <c r="I79" s="21">
        <v>3498735.03</v>
      </c>
      <c r="J79" s="21"/>
      <c r="K79" s="21"/>
      <c r="L79" s="21"/>
      <c r="M79" s="21"/>
    </row>
    <row r="80" spans="1:13" x14ac:dyDescent="0.25">
      <c r="A80" s="11" t="s">
        <v>67</v>
      </c>
      <c r="B80" s="21">
        <f t="shared" si="2"/>
        <v>473491491.05999994</v>
      </c>
      <c r="C80" s="21">
        <v>136713334.96999997</v>
      </c>
      <c r="D80" s="21">
        <v>65063539.350000001</v>
      </c>
      <c r="E80" s="21">
        <v>81311356.280000001</v>
      </c>
      <c r="F80" s="21">
        <v>134170328.31</v>
      </c>
      <c r="G80" s="21">
        <v>50473728.149999999</v>
      </c>
      <c r="H80" s="21"/>
      <c r="I80" s="21"/>
      <c r="J80" s="21"/>
      <c r="K80" s="21"/>
      <c r="L80" s="21"/>
      <c r="M80" s="21">
        <v>5759204</v>
      </c>
    </row>
    <row r="81" spans="1:13" x14ac:dyDescent="0.25">
      <c r="A81" s="11" t="s">
        <v>69</v>
      </c>
      <c r="B81" s="21">
        <f t="shared" si="2"/>
        <v>2585358</v>
      </c>
      <c r="C81" s="21">
        <v>327913</v>
      </c>
      <c r="D81" s="21"/>
      <c r="E81" s="21">
        <v>2257445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14920601896.339998</v>
      </c>
      <c r="C82" s="14">
        <f t="shared" si="3"/>
        <v>4578070032.4499998</v>
      </c>
      <c r="D82" s="14">
        <f t="shared" si="3"/>
        <v>2263187777.4499998</v>
      </c>
      <c r="E82" s="14">
        <f t="shared" si="3"/>
        <v>2711383061.5599999</v>
      </c>
      <c r="F82" s="14">
        <f t="shared" si="3"/>
        <v>3072641689.9600005</v>
      </c>
      <c r="G82" s="14">
        <f t="shared" si="3"/>
        <v>2191528664.6500001</v>
      </c>
      <c r="H82" s="14">
        <f t="shared" si="3"/>
        <v>49212929.119999997</v>
      </c>
      <c r="I82" s="14">
        <f t="shared" si="3"/>
        <v>25825789.030000001</v>
      </c>
      <c r="J82" s="14">
        <f t="shared" si="3"/>
        <v>16839271.640000001</v>
      </c>
      <c r="K82" s="14">
        <f t="shared" si="3"/>
        <v>5362500</v>
      </c>
      <c r="L82" s="14">
        <f t="shared" si="3"/>
        <v>0</v>
      </c>
      <c r="M82" s="14">
        <f t="shared" si="3"/>
        <v>6550180.4800000004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165649525.53</v>
      </c>
      <c r="C87" s="21">
        <v>36245428.880000003</v>
      </c>
      <c r="D87" s="21">
        <v>23600660.340000004</v>
      </c>
      <c r="E87" s="21">
        <v>22468110.16</v>
      </c>
      <c r="F87" s="21">
        <v>33041272.550000001</v>
      </c>
      <c r="G87" s="21">
        <v>50294053.600000001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19113826.829999998</v>
      </c>
      <c r="C88" s="21">
        <v>5269386.6399999997</v>
      </c>
      <c r="D88" s="21">
        <v>6613061</v>
      </c>
      <c r="E88" s="21">
        <v>1681285</v>
      </c>
      <c r="F88" s="21">
        <v>5550094.1899999995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184763352.36000001</v>
      </c>
      <c r="C93" s="20">
        <f t="shared" ref="C93:M93" si="5">SUM(C87:C92)</f>
        <v>41514815.520000003</v>
      </c>
      <c r="D93" s="20">
        <f t="shared" si="5"/>
        <v>30213721.340000004</v>
      </c>
      <c r="E93" s="20">
        <f t="shared" si="5"/>
        <v>24149395.16</v>
      </c>
      <c r="F93" s="20">
        <f t="shared" si="5"/>
        <v>38591366.740000002</v>
      </c>
      <c r="G93" s="20">
        <f t="shared" si="5"/>
        <v>50294053.600000001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3769822066.7799997</v>
      </c>
      <c r="C98" s="21">
        <v>519415891.62</v>
      </c>
      <c r="D98" s="21">
        <v>392497288.51999998</v>
      </c>
      <c r="E98" s="21">
        <v>534682124.17000002</v>
      </c>
      <c r="F98" s="21">
        <v>1020786471.4300001</v>
      </c>
      <c r="G98" s="21">
        <v>1272458766.04</v>
      </c>
      <c r="H98" s="21">
        <v>19555025</v>
      </c>
      <c r="I98" s="21">
        <v>5064000</v>
      </c>
      <c r="J98" s="21"/>
      <c r="K98" s="21">
        <v>5362500</v>
      </c>
      <c r="L98" s="21"/>
      <c r="M98" s="21"/>
    </row>
    <row r="99" spans="1:13" x14ac:dyDescent="0.25">
      <c r="A99" s="19" t="s">
        <v>79</v>
      </c>
      <c r="B99" s="21">
        <f t="shared" ref="B99:B102" si="6">SUM(C99:M99)</f>
        <v>2627847239.7300005</v>
      </c>
      <c r="C99" s="21">
        <v>501324546.28999996</v>
      </c>
      <c r="D99" s="21">
        <v>341526740.13</v>
      </c>
      <c r="E99" s="21">
        <v>597899966.46000004</v>
      </c>
      <c r="F99" s="21">
        <v>729305939.31000018</v>
      </c>
      <c r="G99" s="21">
        <v>445749941.53999996</v>
      </c>
      <c r="H99" s="21">
        <v>9040106</v>
      </c>
      <c r="I99" s="21"/>
      <c r="J99" s="21">
        <v>3000000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2789218741.8899999</v>
      </c>
      <c r="C100" s="21">
        <v>731958311.20000005</v>
      </c>
      <c r="D100" s="21">
        <v>414951456.08999997</v>
      </c>
      <c r="E100" s="21">
        <v>626461232.59000003</v>
      </c>
      <c r="F100" s="21">
        <v>707717288.27999997</v>
      </c>
      <c r="G100" s="21">
        <v>274409531.08999997</v>
      </c>
      <c r="H100" s="21">
        <v>4969794</v>
      </c>
      <c r="I100" s="21">
        <v>14911857</v>
      </c>
      <c r="J100" s="21">
        <v>13839271.640000001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2247747834.9999995</v>
      </c>
      <c r="C101" s="21">
        <v>796616510.53999984</v>
      </c>
      <c r="D101" s="21">
        <v>472174467.97000003</v>
      </c>
      <c r="E101" s="21">
        <v>435969320.92999995</v>
      </c>
      <c r="F101" s="21">
        <v>362925274.52999997</v>
      </c>
      <c r="G101" s="21">
        <v>158557631.29999998</v>
      </c>
      <c r="H101" s="21">
        <v>15648004.120000001</v>
      </c>
      <c r="I101" s="21">
        <v>5849932.0299999993</v>
      </c>
      <c r="J101" s="21"/>
      <c r="K101" s="21"/>
      <c r="L101" s="21"/>
      <c r="M101" s="21">
        <v>6693.58</v>
      </c>
    </row>
    <row r="102" spans="1:13" x14ac:dyDescent="0.25">
      <c r="A102" s="19" t="s">
        <v>82</v>
      </c>
      <c r="B102" s="21">
        <f t="shared" si="6"/>
        <v>3485966012.9399996</v>
      </c>
      <c r="C102" s="21">
        <v>2028754772.8</v>
      </c>
      <c r="D102" s="21">
        <v>642037824.74000013</v>
      </c>
      <c r="E102" s="21">
        <v>516370417.40999997</v>
      </c>
      <c r="F102" s="21">
        <v>251906716.41000003</v>
      </c>
      <c r="G102" s="21">
        <v>40352794.68</v>
      </c>
      <c r="H102" s="21"/>
      <c r="I102" s="21"/>
      <c r="J102" s="21"/>
      <c r="K102" s="21"/>
      <c r="L102" s="21"/>
      <c r="M102" s="21">
        <v>6543486.8999999994</v>
      </c>
    </row>
    <row r="103" spans="1:13" ht="15.75" thickBot="1" x14ac:dyDescent="0.3">
      <c r="A103" s="10" t="s">
        <v>33</v>
      </c>
      <c r="B103" s="20">
        <f t="shared" ref="B103:M103" si="7">SUM(B98:B102)</f>
        <v>14920601896.34</v>
      </c>
      <c r="C103" s="20">
        <f t="shared" si="7"/>
        <v>4578070032.4499998</v>
      </c>
      <c r="D103" s="20">
        <f t="shared" si="7"/>
        <v>2263187777.4500003</v>
      </c>
      <c r="E103" s="20">
        <f t="shared" si="7"/>
        <v>2711383061.5599999</v>
      </c>
      <c r="F103" s="20">
        <f t="shared" si="7"/>
        <v>3072641689.96</v>
      </c>
      <c r="G103" s="20">
        <f t="shared" si="7"/>
        <v>2191528664.6499996</v>
      </c>
      <c r="H103" s="20">
        <f t="shared" si="7"/>
        <v>49212929.120000005</v>
      </c>
      <c r="I103" s="20">
        <f t="shared" si="7"/>
        <v>25825789.030000001</v>
      </c>
      <c r="J103" s="20">
        <f t="shared" si="7"/>
        <v>16839271.640000001</v>
      </c>
      <c r="K103" s="20">
        <f t="shared" si="7"/>
        <v>5362500</v>
      </c>
      <c r="L103" s="20">
        <f t="shared" si="7"/>
        <v>0</v>
      </c>
      <c r="M103" s="20">
        <f t="shared" si="7"/>
        <v>6550180.4799999995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10193480674.120003</v>
      </c>
      <c r="C108" s="21">
        <v>2852892219.1300015</v>
      </c>
      <c r="D108" s="21">
        <v>1372584598.9000001</v>
      </c>
      <c r="E108" s="21">
        <v>1694359197.0599999</v>
      </c>
      <c r="F108" s="21">
        <v>2200850545.4800005</v>
      </c>
      <c r="G108" s="21">
        <v>1988819023.0699999</v>
      </c>
      <c r="H108" s="21">
        <v>35994925</v>
      </c>
      <c r="I108" s="21">
        <v>22327054</v>
      </c>
      <c r="J108" s="21">
        <v>13740431</v>
      </c>
      <c r="K108" s="21">
        <v>5362500</v>
      </c>
      <c r="L108" s="21"/>
      <c r="M108" s="21">
        <v>6550180.4799999986</v>
      </c>
    </row>
    <row r="109" spans="1:13" x14ac:dyDescent="0.25">
      <c r="A109" s="19" t="s">
        <v>85</v>
      </c>
      <c r="B109" s="21">
        <f t="shared" ref="B109:B112" si="8">SUM(C109:M109)</f>
        <v>66039418.810000002</v>
      </c>
      <c r="C109" s="21">
        <v>56506712.810000002</v>
      </c>
      <c r="D109" s="21">
        <v>3071711</v>
      </c>
      <c r="E109" s="21">
        <v>3985995</v>
      </c>
      <c r="F109" s="21"/>
      <c r="G109" s="21">
        <v>2475000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4661081803.4099979</v>
      </c>
      <c r="C112" s="21">
        <v>1668671100.5099995</v>
      </c>
      <c r="D112" s="21">
        <v>887531467.55000007</v>
      </c>
      <c r="E112" s="21">
        <v>1013037869.4999992</v>
      </c>
      <c r="F112" s="21">
        <v>871791144.47999978</v>
      </c>
      <c r="G112" s="21">
        <v>200234641.58000001</v>
      </c>
      <c r="H112" s="21">
        <v>13218004.120000001</v>
      </c>
      <c r="I112" s="21">
        <v>3498735.03</v>
      </c>
      <c r="J112" s="21">
        <v>3098840.64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14920601896.34</v>
      </c>
      <c r="C113" s="20">
        <f t="shared" si="9"/>
        <v>4578070032.4500008</v>
      </c>
      <c r="D113" s="20">
        <f t="shared" si="9"/>
        <v>2263187777.4500003</v>
      </c>
      <c r="E113" s="20">
        <f t="shared" si="9"/>
        <v>2711383061.559999</v>
      </c>
      <c r="F113" s="20">
        <f t="shared" si="9"/>
        <v>3072641689.96</v>
      </c>
      <c r="G113" s="20">
        <f t="shared" si="9"/>
        <v>2191528664.6500001</v>
      </c>
      <c r="H113" s="20">
        <f t="shared" si="9"/>
        <v>49212929.120000005</v>
      </c>
      <c r="I113" s="20">
        <f t="shared" si="9"/>
        <v>25825789.030000001</v>
      </c>
      <c r="J113" s="20">
        <f t="shared" si="9"/>
        <v>16839271.640000001</v>
      </c>
      <c r="K113" s="20">
        <f t="shared" si="9"/>
        <v>5362500</v>
      </c>
      <c r="L113" s="20">
        <f>SUM(L108:L112)</f>
        <v>0</v>
      </c>
      <c r="M113" s="20">
        <f>SUM(M108:M112)</f>
        <v>6550180.4799999986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14920601896.339996</v>
      </c>
      <c r="C118" s="21">
        <v>4578070032.4499989</v>
      </c>
      <c r="D118" s="21">
        <v>2263187777.4499998</v>
      </c>
      <c r="E118" s="21">
        <v>2711383061.5599985</v>
      </c>
      <c r="F118" s="21">
        <v>3072641689.9599996</v>
      </c>
      <c r="G118" s="21">
        <v>2191528664.6500001</v>
      </c>
      <c r="H118" s="21">
        <v>49212929.120000005</v>
      </c>
      <c r="I118" s="21">
        <v>25825789.030000001</v>
      </c>
      <c r="J118" s="21">
        <v>16839271.640000001</v>
      </c>
      <c r="K118" s="21">
        <v>5362500</v>
      </c>
      <c r="L118" s="21"/>
      <c r="M118" s="21">
        <v>6550180.4799999986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14920601896.339996</v>
      </c>
      <c r="C122" s="20">
        <f t="shared" si="11"/>
        <v>4578070032.4499989</v>
      </c>
      <c r="D122" s="20">
        <f t="shared" si="11"/>
        <v>2263187777.4499998</v>
      </c>
      <c r="E122" s="20">
        <f t="shared" si="11"/>
        <v>2711383061.5599985</v>
      </c>
      <c r="F122" s="20">
        <f t="shared" si="11"/>
        <v>3072641689.9599996</v>
      </c>
      <c r="G122" s="20">
        <f t="shared" si="11"/>
        <v>2191528664.6500001</v>
      </c>
      <c r="H122" s="20">
        <f t="shared" si="11"/>
        <v>49212929.120000005</v>
      </c>
      <c r="I122" s="20">
        <f t="shared" si="11"/>
        <v>25825789.030000001</v>
      </c>
      <c r="J122" s="20">
        <f t="shared" si="11"/>
        <v>16839271.640000001</v>
      </c>
      <c r="K122" s="20">
        <f t="shared" si="11"/>
        <v>5362500</v>
      </c>
      <c r="L122" s="20">
        <f t="shared" si="11"/>
        <v>0</v>
      </c>
      <c r="M122" s="20">
        <f t="shared" si="11"/>
        <v>6550180.4799999986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1757509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801500000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305444805</v>
      </c>
      <c r="F143" s="11"/>
      <c r="G143" s="11" t="s">
        <v>126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118419994</v>
      </c>
      <c r="F144" s="11"/>
      <c r="G144" s="1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1731017124.0999999</v>
      </c>
      <c r="C149" s="40"/>
    </row>
    <row r="150" spans="1:3" x14ac:dyDescent="0.25">
      <c r="A150" s="13" t="s">
        <v>142</v>
      </c>
      <c r="B150" s="21">
        <v>4265068930.8000002</v>
      </c>
      <c r="C150" s="40"/>
    </row>
    <row r="151" spans="1:3" x14ac:dyDescent="0.25">
      <c r="A151" s="13" t="s">
        <v>143</v>
      </c>
      <c r="B151" s="21">
        <v>3791709279.6999998</v>
      </c>
      <c r="C151" s="40"/>
    </row>
    <row r="152" spans="1:3" x14ac:dyDescent="0.25">
      <c r="A152" s="13" t="s">
        <v>144</v>
      </c>
      <c r="B152" s="21">
        <v>2674437042.5999999</v>
      </c>
      <c r="C152" s="40"/>
    </row>
    <row r="153" spans="1:3" x14ac:dyDescent="0.25">
      <c r="A153" s="13" t="s">
        <v>145</v>
      </c>
      <c r="B153" s="21">
        <v>1154937505.7</v>
      </c>
      <c r="C153" s="40"/>
    </row>
    <row r="154" spans="1:3" x14ac:dyDescent="0.25">
      <c r="A154" s="13" t="s">
        <v>146</v>
      </c>
      <c r="B154" s="21">
        <v>1303432013.5</v>
      </c>
      <c r="C154" s="40"/>
    </row>
    <row r="155" spans="1:3" ht="15.75" thickBot="1" x14ac:dyDescent="0.3">
      <c r="A155" s="10" t="s">
        <v>33</v>
      </c>
      <c r="B155" s="20">
        <f>SUM(B149:B154)</f>
        <v>14920601896.4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zoomScale="80" zoomScaleNormal="80" workbookViewId="0"/>
  </sheetViews>
  <sheetFormatPr baseColWidth="10" defaultColWidth="9.140625" defaultRowHeight="15" x14ac:dyDescent="0.25"/>
  <cols>
    <col min="1" max="1" width="34.710937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41820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41">
        <v>14867784125</v>
      </c>
    </row>
    <row r="8" spans="1:2" s="2" customFormat="1" x14ac:dyDescent="0.25">
      <c r="A8" s="8" t="s">
        <v>11</v>
      </c>
      <c r="B8" s="42">
        <v>1540703</v>
      </c>
    </row>
    <row r="9" spans="1:2" s="2" customFormat="1" x14ac:dyDescent="0.25">
      <c r="A9" s="8" t="s">
        <v>12</v>
      </c>
      <c r="B9" s="42">
        <v>9650</v>
      </c>
    </row>
    <row r="10" spans="1:2" s="2" customFormat="1" x14ac:dyDescent="0.25">
      <c r="A10" s="8" t="s">
        <v>9</v>
      </c>
      <c r="B10" s="43">
        <v>6.4000000000000003E-3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206</v>
      </c>
    </row>
    <row r="13" spans="1:2" s="2" customFormat="1" x14ac:dyDescent="0.25">
      <c r="A13" s="8" t="s">
        <v>15</v>
      </c>
      <c r="B13" s="42">
        <v>8909</v>
      </c>
    </row>
    <row r="14" spans="1:2" s="2" customFormat="1" x14ac:dyDescent="0.25">
      <c r="A14" s="8" t="s">
        <v>16</v>
      </c>
      <c r="B14" s="42">
        <v>9587</v>
      </c>
    </row>
    <row r="15" spans="1:2" s="2" customFormat="1" x14ac:dyDescent="0.25">
      <c r="A15" s="8" t="s">
        <v>6</v>
      </c>
      <c r="B15" s="43">
        <v>0.48899999999999999</v>
      </c>
    </row>
    <row r="16" spans="1:2" s="2" customFormat="1" x14ac:dyDescent="0.25">
      <c r="A16" s="8" t="s">
        <v>7</v>
      </c>
      <c r="B16" s="43">
        <v>0.50600000000000001</v>
      </c>
    </row>
    <row r="17" spans="1:5" s="2" customFormat="1" x14ac:dyDescent="0.25">
      <c r="A17" s="8" t="s">
        <v>137</v>
      </c>
      <c r="B17" s="43">
        <v>0.52500000000000002</v>
      </c>
    </row>
    <row r="18" spans="1:5" s="2" customFormat="1" x14ac:dyDescent="0.25">
      <c r="A18" s="8" t="s">
        <v>138</v>
      </c>
      <c r="B18" s="43">
        <v>0.54400000000000004</v>
      </c>
    </row>
    <row r="19" spans="1:5" s="2" customFormat="1" x14ac:dyDescent="0.25">
      <c r="A19" s="8" t="s">
        <v>8</v>
      </c>
      <c r="B19" s="43">
        <v>0.33100000000000002</v>
      </c>
    </row>
    <row r="20" spans="1:5" s="2" customFormat="1" x14ac:dyDescent="0.25">
      <c r="A20" s="8" t="s">
        <v>17</v>
      </c>
      <c r="B20" s="46">
        <v>1.1999999999999999E-3</v>
      </c>
      <c r="D20" s="37"/>
      <c r="E20" s="37"/>
    </row>
    <row r="21" spans="1:5" s="2" customFormat="1" x14ac:dyDescent="0.25">
      <c r="A21" s="8" t="s">
        <v>18</v>
      </c>
      <c r="B21" s="42">
        <v>506515451</v>
      </c>
      <c r="E21" s="38"/>
    </row>
    <row r="22" spans="1:5" s="2" customFormat="1" x14ac:dyDescent="0.25">
      <c r="A22" s="32" t="s">
        <v>139</v>
      </c>
      <c r="B22" s="47">
        <v>1.389</v>
      </c>
    </row>
    <row r="23" spans="1:5" s="2" customFormat="1" x14ac:dyDescent="0.25">
      <c r="A23" s="32" t="s">
        <v>135</v>
      </c>
      <c r="B23" s="47">
        <f>(14215791449+B21)/11018379493</f>
        <v>1.3361589977322086</v>
      </c>
    </row>
    <row r="24" spans="1:5" s="2" customFormat="1" x14ac:dyDescent="0.25">
      <c r="A24" s="32" t="s">
        <v>136</v>
      </c>
      <c r="B24" s="47">
        <f>(13493244947+B21)/11018379493</f>
        <v>1.2705825214038124</v>
      </c>
    </row>
    <row r="25" spans="1:5" s="2" customFormat="1" ht="15.75" thickBot="1" x14ac:dyDescent="0.3">
      <c r="A25" s="10" t="s">
        <v>19</v>
      </c>
      <c r="B25" s="31">
        <f>B7+B21</f>
        <v>15374299576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4773914076.5600004</v>
      </c>
      <c r="C30" s="21">
        <v>5280</v>
      </c>
      <c r="D30" s="15">
        <f t="shared" ref="D30:D40" si="0">B30/$B$41</f>
        <v>0.32109116170026136</v>
      </c>
    </row>
    <row r="31" spans="1:5" x14ac:dyDescent="0.25">
      <c r="A31" s="13" t="s">
        <v>23</v>
      </c>
      <c r="B31" s="21">
        <v>2317041731.5799999</v>
      </c>
      <c r="C31" s="21">
        <v>1229</v>
      </c>
      <c r="D31" s="15">
        <f t="shared" si="0"/>
        <v>0.15584311099229242</v>
      </c>
    </row>
    <row r="32" spans="1:5" x14ac:dyDescent="0.25">
      <c r="A32" s="13" t="s">
        <v>24</v>
      </c>
      <c r="B32" s="21">
        <v>2784201534.6999998</v>
      </c>
      <c r="C32" s="21">
        <v>1232</v>
      </c>
      <c r="D32" s="15">
        <f t="shared" si="0"/>
        <v>0.18726405436870822</v>
      </c>
    </row>
    <row r="33" spans="1:4" x14ac:dyDescent="0.25">
      <c r="A33" s="13" t="s">
        <v>25</v>
      </c>
      <c r="B33" s="21">
        <v>2960128123.3000002</v>
      </c>
      <c r="C33" s="21">
        <v>1175</v>
      </c>
      <c r="D33" s="15">
        <f t="shared" si="0"/>
        <v>0.19909679199272567</v>
      </c>
    </row>
    <row r="34" spans="1:4" x14ac:dyDescent="0.25">
      <c r="A34" s="13" t="s">
        <v>26</v>
      </c>
      <c r="B34" s="21">
        <v>1895508777.3299999</v>
      </c>
      <c r="C34" s="21">
        <v>687</v>
      </c>
      <c r="D34" s="15">
        <f t="shared" si="0"/>
        <v>0.12749100749724862</v>
      </c>
    </row>
    <row r="35" spans="1:4" x14ac:dyDescent="0.25">
      <c r="A35" s="13" t="s">
        <v>27</v>
      </c>
      <c r="B35" s="21">
        <v>73159566.420000002</v>
      </c>
      <c r="C35" s="21">
        <v>26</v>
      </c>
      <c r="D35" s="15">
        <f t="shared" si="0"/>
        <v>4.9206772041888863E-3</v>
      </c>
    </row>
    <row r="36" spans="1:4" x14ac:dyDescent="0.25">
      <c r="A36" s="13" t="s">
        <v>28</v>
      </c>
      <c r="B36" s="21">
        <v>37193264.509999998</v>
      </c>
      <c r="C36" s="21">
        <v>10</v>
      </c>
      <c r="D36" s="15">
        <f t="shared" si="0"/>
        <v>2.5016010588834281E-3</v>
      </c>
    </row>
    <row r="37" spans="1:4" x14ac:dyDescent="0.25">
      <c r="A37" s="13" t="s">
        <v>29</v>
      </c>
      <c r="B37" s="21">
        <v>11698840.640000001</v>
      </c>
      <c r="C37" s="21">
        <v>3</v>
      </c>
      <c r="D37" s="15">
        <f t="shared" si="0"/>
        <v>7.8685838735300859E-4</v>
      </c>
    </row>
    <row r="38" spans="1:4" x14ac:dyDescent="0.25">
      <c r="A38" s="13" t="s">
        <v>30</v>
      </c>
      <c r="B38" s="21">
        <v>5362500</v>
      </c>
      <c r="C38" s="21">
        <v>1</v>
      </c>
      <c r="D38" s="15">
        <f t="shared" si="0"/>
        <v>3.6067916745128931E-4</v>
      </c>
    </row>
    <row r="39" spans="1:4" x14ac:dyDescent="0.25">
      <c r="A39" s="13" t="s">
        <v>31</v>
      </c>
      <c r="B39" s="21">
        <v>0</v>
      </c>
      <c r="C39" s="21">
        <v>0</v>
      </c>
      <c r="D39" s="15">
        <f t="shared" si="0"/>
        <v>0</v>
      </c>
    </row>
    <row r="40" spans="1:4" x14ac:dyDescent="0.25">
      <c r="A40" s="13" t="s">
        <v>32</v>
      </c>
      <c r="B40" s="21">
        <v>9575709.8200000003</v>
      </c>
      <c r="C40" s="21">
        <v>7</v>
      </c>
      <c r="D40" s="15">
        <f t="shared" si="0"/>
        <v>6.4405763088722339E-4</v>
      </c>
    </row>
    <row r="41" spans="1:4" ht="15.75" thickBot="1" x14ac:dyDescent="0.3">
      <c r="A41" s="10" t="s">
        <v>33</v>
      </c>
      <c r="B41" s="14">
        <f>SUM(B30:B40)</f>
        <v>14867784124.859999</v>
      </c>
      <c r="C41" s="14">
        <f>SUM(C30:C40)</f>
        <v>9650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4312106278.9700003</v>
      </c>
      <c r="C46" s="21">
        <v>4915</v>
      </c>
      <c r="D46" s="15">
        <f>B46/$B$7</f>
        <v>0.29003019163556765</v>
      </c>
    </row>
    <row r="47" spans="1:4" x14ac:dyDescent="0.25">
      <c r="A47" s="13" t="s">
        <v>23</v>
      </c>
      <c r="B47" s="21">
        <v>2308250459.6999998</v>
      </c>
      <c r="C47" s="21">
        <v>1249</v>
      </c>
      <c r="D47" s="15">
        <f>B47/$B$41</f>
        <v>0.15525181427946885</v>
      </c>
    </row>
    <row r="48" spans="1:4" x14ac:dyDescent="0.25">
      <c r="A48" s="13" t="s">
        <v>24</v>
      </c>
      <c r="B48" s="21">
        <v>2792596326.2600002</v>
      </c>
      <c r="C48" s="21">
        <v>1315</v>
      </c>
      <c r="D48" s="15">
        <f>B48/$B$41</f>
        <v>0.18782868400615121</v>
      </c>
    </row>
    <row r="49" spans="1:13" x14ac:dyDescent="0.25">
      <c r="A49" s="13" t="s">
        <v>25</v>
      </c>
      <c r="B49" s="21">
        <v>2987237627.9400001</v>
      </c>
      <c r="C49" s="21">
        <v>1184</v>
      </c>
      <c r="D49" s="15">
        <f>B49/$B$41</f>
        <v>0.2009201642190328</v>
      </c>
    </row>
    <row r="50" spans="1:13" x14ac:dyDescent="0.25">
      <c r="A50" s="13" t="s">
        <v>26</v>
      </c>
      <c r="B50" s="21">
        <v>2435807235.1999998</v>
      </c>
      <c r="C50" s="21">
        <v>971</v>
      </c>
      <c r="D50" s="15">
        <f>B50/$B$41</f>
        <v>0.16383122156900004</v>
      </c>
    </row>
    <row r="51" spans="1:13" x14ac:dyDescent="0.25">
      <c r="A51" s="13" t="s">
        <v>27</v>
      </c>
      <c r="B51" s="21">
        <v>14571170.789999999</v>
      </c>
      <c r="C51" s="21">
        <v>7</v>
      </c>
      <c r="D51" s="15">
        <f t="shared" ref="D51:D56" si="1">B51/$B$7</f>
        <v>9.8004992993533922E-4</v>
      </c>
    </row>
    <row r="52" spans="1:13" x14ac:dyDescent="0.25">
      <c r="A52" s="13" t="s">
        <v>28</v>
      </c>
      <c r="B52" s="21">
        <v>9659522</v>
      </c>
      <c r="C52" s="21">
        <v>4</v>
      </c>
      <c r="D52" s="15">
        <f t="shared" si="1"/>
        <v>6.4969479774444866E-4</v>
      </c>
    </row>
    <row r="53" spans="1:13" x14ac:dyDescent="0.25">
      <c r="A53" s="13" t="s">
        <v>29</v>
      </c>
      <c r="B53" s="21">
        <v>7555504</v>
      </c>
      <c r="C53" s="21">
        <v>5</v>
      </c>
      <c r="D53" s="15">
        <f t="shared" si="1"/>
        <v>5.0817956034857341E-4</v>
      </c>
    </row>
    <row r="54" spans="1:13" x14ac:dyDescent="0.25">
      <c r="A54" s="13" t="s">
        <v>30</v>
      </c>
      <c r="B54" s="21">
        <v>0</v>
      </c>
      <c r="C54" s="21">
        <v>0</v>
      </c>
      <c r="D54" s="15">
        <f t="shared" si="1"/>
        <v>0</v>
      </c>
    </row>
    <row r="55" spans="1:13" x14ac:dyDescent="0.25">
      <c r="A55" s="13" t="s">
        <v>31</v>
      </c>
      <c r="B55" s="21">
        <v>0</v>
      </c>
      <c r="C55" s="21">
        <v>0</v>
      </c>
      <c r="D55" s="15">
        <f t="shared" si="1"/>
        <v>0</v>
      </c>
    </row>
    <row r="56" spans="1:13" x14ac:dyDescent="0.25">
      <c r="A56" s="13" t="s">
        <v>32</v>
      </c>
      <c r="B56" s="21">
        <v>0</v>
      </c>
      <c r="C56" s="21">
        <v>0</v>
      </c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14867784124.860001</v>
      </c>
      <c r="C57" s="14">
        <f>SUM(C46:C56)</f>
        <v>9650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4852165860.3299999</v>
      </c>
      <c r="C62" s="21">
        <v>1312997714.6900001</v>
      </c>
      <c r="D62" s="21">
        <v>767153517.53999996</v>
      </c>
      <c r="E62" s="21">
        <v>960781349</v>
      </c>
      <c r="F62" s="21">
        <v>1104831729.0599999</v>
      </c>
      <c r="G62" s="21">
        <v>582905387.12</v>
      </c>
      <c r="H62" s="21">
        <v>107777135</v>
      </c>
      <c r="I62" s="21">
        <v>4054027.92</v>
      </c>
      <c r="J62" s="21">
        <v>5290000</v>
      </c>
      <c r="K62" s="21">
        <v>6375000</v>
      </c>
      <c r="L62" s="21"/>
      <c r="M62" s="21"/>
    </row>
    <row r="63" spans="1:13" x14ac:dyDescent="0.25">
      <c r="A63" s="11" t="s">
        <v>50</v>
      </c>
      <c r="B63" s="21">
        <f t="shared" si="2"/>
        <v>99066656.850000009</v>
      </c>
      <c r="C63" s="21">
        <v>21166406.300000001</v>
      </c>
      <c r="D63" s="21">
        <v>6836218.6100000003</v>
      </c>
      <c r="E63" s="21">
        <v>25819149.920000002</v>
      </c>
      <c r="F63" s="21">
        <v>14267189.01</v>
      </c>
      <c r="G63" s="21">
        <v>23138056.010000002</v>
      </c>
      <c r="H63" s="21">
        <v>7839637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813325134.66999996</v>
      </c>
      <c r="C64" s="21">
        <v>130507356.95</v>
      </c>
      <c r="D64" s="21">
        <v>122997597.14</v>
      </c>
      <c r="E64" s="21">
        <v>153217560.13</v>
      </c>
      <c r="F64" s="21">
        <v>212909035.06999999</v>
      </c>
      <c r="G64" s="21">
        <v>165135543.97999999</v>
      </c>
      <c r="H64" s="21">
        <v>26128041.399999999</v>
      </c>
      <c r="I64" s="21">
        <v>2430000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13873876</v>
      </c>
      <c r="C65" s="21">
        <v>6691653</v>
      </c>
      <c r="D65" s="21">
        <v>3961179</v>
      </c>
      <c r="E65" s="21"/>
      <c r="F65" s="21">
        <v>1472743</v>
      </c>
      <c r="G65" s="21">
        <v>1748301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128413995.81999998</v>
      </c>
      <c r="C66" s="21">
        <v>31743553.129999999</v>
      </c>
      <c r="D66" s="21">
        <v>22423973.469999999</v>
      </c>
      <c r="E66" s="21">
        <v>24451784.039999999</v>
      </c>
      <c r="F66" s="21">
        <v>33208082.690000001</v>
      </c>
      <c r="G66" s="21">
        <v>12080375.49</v>
      </c>
      <c r="H66" s="21">
        <v>4506227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740569027.79000008</v>
      </c>
      <c r="C67" s="21">
        <v>145740855.56999999</v>
      </c>
      <c r="D67" s="21">
        <v>92367817.219999999</v>
      </c>
      <c r="E67" s="21">
        <v>146366379.59999999</v>
      </c>
      <c r="F67" s="21">
        <v>194403567.83000001</v>
      </c>
      <c r="G67" s="21">
        <v>150560286.19</v>
      </c>
      <c r="H67" s="21">
        <v>10697183.619999999</v>
      </c>
      <c r="I67" s="21"/>
      <c r="J67" s="21"/>
      <c r="K67" s="21"/>
      <c r="L67" s="21"/>
      <c r="M67" s="21">
        <v>432937.76</v>
      </c>
    </row>
    <row r="68" spans="1:13" x14ac:dyDescent="0.25">
      <c r="A68" s="11" t="s">
        <v>55</v>
      </c>
      <c r="B68" s="21">
        <f t="shared" si="2"/>
        <v>192682114.01999998</v>
      </c>
      <c r="C68" s="21">
        <v>39202872.850000001</v>
      </c>
      <c r="D68" s="21">
        <v>33907572.850000001</v>
      </c>
      <c r="E68" s="21">
        <v>31133209.260000002</v>
      </c>
      <c r="F68" s="21">
        <v>61306083.57</v>
      </c>
      <c r="G68" s="21">
        <v>17673530</v>
      </c>
      <c r="H68" s="21">
        <v>6239735.4100000001</v>
      </c>
      <c r="I68" s="21">
        <v>2652505.2599999998</v>
      </c>
      <c r="J68" s="21">
        <v>566604.81999999995</v>
      </c>
      <c r="K68" s="21"/>
      <c r="L68" s="21"/>
      <c r="M68" s="21"/>
    </row>
    <row r="69" spans="1:13" x14ac:dyDescent="0.25">
      <c r="A69" s="11" t="s">
        <v>56</v>
      </c>
      <c r="B69" s="21">
        <f t="shared" si="2"/>
        <v>80581074.609999999</v>
      </c>
      <c r="C69" s="21">
        <v>24575425.739999998</v>
      </c>
      <c r="D69" s="21">
        <v>13176725.869999999</v>
      </c>
      <c r="E69" s="21">
        <v>9781279.4100000001</v>
      </c>
      <c r="F69" s="21">
        <v>23568461.59</v>
      </c>
      <c r="G69" s="21">
        <v>9479182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32848869.18</v>
      </c>
      <c r="C70" s="21">
        <v>5401345.8200000003</v>
      </c>
      <c r="D70" s="21">
        <v>3876038.75</v>
      </c>
      <c r="E70" s="21">
        <v>5744502.8099999996</v>
      </c>
      <c r="F70" s="21">
        <v>10583373.9</v>
      </c>
      <c r="G70" s="21">
        <v>5976107.9000000004</v>
      </c>
      <c r="H70" s="21">
        <v>1267500</v>
      </c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120174936.56999999</v>
      </c>
      <c r="C71" s="21">
        <v>31799586.059999999</v>
      </c>
      <c r="D71" s="21">
        <v>13784627.609999999</v>
      </c>
      <c r="E71" s="21">
        <v>21837470.210000001</v>
      </c>
      <c r="F71" s="21">
        <v>32033955.5</v>
      </c>
      <c r="G71" s="21">
        <v>8751381</v>
      </c>
      <c r="H71" s="21">
        <v>11967916.189999999</v>
      </c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4806343579.2599993</v>
      </c>
      <c r="C72" s="21">
        <v>1365268593.9200001</v>
      </c>
      <c r="D72" s="21">
        <v>763261189.58000004</v>
      </c>
      <c r="E72" s="21">
        <v>898933973.25</v>
      </c>
      <c r="F72" s="21">
        <v>924404417.35000002</v>
      </c>
      <c r="G72" s="21">
        <v>674335479.65999997</v>
      </c>
      <c r="H72" s="21">
        <v>130941703.48999999</v>
      </c>
      <c r="I72" s="21">
        <v>16108973.48</v>
      </c>
      <c r="J72" s="21">
        <v>24382843.780000001</v>
      </c>
      <c r="K72" s="21">
        <v>5362500</v>
      </c>
      <c r="L72" s="21"/>
      <c r="M72" s="21">
        <v>3343904.75</v>
      </c>
    </row>
    <row r="73" spans="1:13" x14ac:dyDescent="0.25">
      <c r="A73" s="11" t="s">
        <v>60</v>
      </c>
      <c r="B73" s="21">
        <f t="shared" si="2"/>
        <v>534139419.88999999</v>
      </c>
      <c r="C73" s="21">
        <v>87215443.209999993</v>
      </c>
      <c r="D73" s="21">
        <v>74100135.829999998</v>
      </c>
      <c r="E73" s="21">
        <v>109096801.90000001</v>
      </c>
      <c r="F73" s="21">
        <v>130596788.31</v>
      </c>
      <c r="G73" s="21">
        <v>121613470.52</v>
      </c>
      <c r="H73" s="21">
        <v>7347500</v>
      </c>
      <c r="I73" s="21">
        <v>3715654.61</v>
      </c>
      <c r="J73" s="21"/>
      <c r="K73" s="21">
        <v>453625.51</v>
      </c>
      <c r="L73" s="21"/>
      <c r="M73" s="21"/>
    </row>
    <row r="74" spans="1:13" x14ac:dyDescent="0.25">
      <c r="A74" s="11" t="s">
        <v>61</v>
      </c>
      <c r="B74" s="21">
        <f t="shared" si="2"/>
        <v>1125782517.54</v>
      </c>
      <c r="C74" s="21">
        <v>174803641.40000001</v>
      </c>
      <c r="D74" s="21">
        <v>167915227.75</v>
      </c>
      <c r="E74" s="21">
        <v>235407604.75999999</v>
      </c>
      <c r="F74" s="21">
        <v>288586984.64999998</v>
      </c>
      <c r="G74" s="21">
        <v>214956170.78999999</v>
      </c>
      <c r="H74" s="21">
        <v>38605566</v>
      </c>
      <c r="I74" s="21">
        <v>5502334.8799999999</v>
      </c>
      <c r="J74" s="21"/>
      <c r="K74" s="21"/>
      <c r="L74" s="21"/>
      <c r="M74" s="21">
        <v>4987.3100000000004</v>
      </c>
    </row>
    <row r="75" spans="1:13" x14ac:dyDescent="0.25">
      <c r="A75" s="11" t="s">
        <v>62</v>
      </c>
      <c r="B75" s="21">
        <f t="shared" si="2"/>
        <v>11266770.5</v>
      </c>
      <c r="C75" s="21">
        <v>2141752.33</v>
      </c>
      <c r="D75" s="21">
        <v>1166002.74</v>
      </c>
      <c r="E75" s="21">
        <v>6223015.4299999997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351606821.72999996</v>
      </c>
      <c r="C76" s="21">
        <v>85676828.790000007</v>
      </c>
      <c r="D76" s="21">
        <v>68946275.950000003</v>
      </c>
      <c r="E76" s="21">
        <v>65016911.829999998</v>
      </c>
      <c r="F76" s="21">
        <v>75992392.099999994</v>
      </c>
      <c r="G76" s="21">
        <v>54320677.060000002</v>
      </c>
      <c r="H76" s="21">
        <v>1653736</v>
      </c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97767078.639999986</v>
      </c>
      <c r="C77" s="21">
        <v>17234599.949999999</v>
      </c>
      <c r="D77" s="21">
        <v>11154876.82</v>
      </c>
      <c r="E77" s="21">
        <v>19693365.25</v>
      </c>
      <c r="F77" s="21">
        <v>30354440.149999999</v>
      </c>
      <c r="G77" s="21">
        <v>19329796.469999999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194845550.98999998</v>
      </c>
      <c r="C78" s="21">
        <v>67135636.349999994</v>
      </c>
      <c r="D78" s="21">
        <v>43014486.590000004</v>
      </c>
      <c r="E78" s="21">
        <v>37383486.549999997</v>
      </c>
      <c r="F78" s="21">
        <v>28353539.579999998</v>
      </c>
      <c r="G78" s="21">
        <v>15770901.92</v>
      </c>
      <c r="H78" s="21">
        <v>3187500</v>
      </c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183062281.44999999</v>
      </c>
      <c r="C79" s="21">
        <v>30447463.199999999</v>
      </c>
      <c r="D79" s="21">
        <v>19534786.91</v>
      </c>
      <c r="E79" s="21">
        <v>34572716.090000004</v>
      </c>
      <c r="F79" s="21">
        <v>45458455.880000003</v>
      </c>
      <c r="G79" s="21">
        <v>42292942.57</v>
      </c>
      <c r="H79" s="21">
        <v>2568967.88</v>
      </c>
      <c r="I79" s="21">
        <v>3497430.03</v>
      </c>
      <c r="J79" s="21">
        <v>4689518.8899999997</v>
      </c>
      <c r="K79" s="21"/>
      <c r="L79" s="21"/>
      <c r="M79" s="21"/>
    </row>
    <row r="80" spans="1:13" x14ac:dyDescent="0.25">
      <c r="A80" s="11" t="s">
        <v>67</v>
      </c>
      <c r="B80" s="21">
        <f t="shared" si="2"/>
        <v>486663551.01999998</v>
      </c>
      <c r="C80" s="21">
        <v>107641744.73</v>
      </c>
      <c r="D80" s="21">
        <v>58572768.090000004</v>
      </c>
      <c r="E80" s="21">
        <v>107943919.20999999</v>
      </c>
      <c r="F80" s="21">
        <v>154108004.97999999</v>
      </c>
      <c r="G80" s="21">
        <v>47090734.009999998</v>
      </c>
      <c r="H80" s="21">
        <v>5512500</v>
      </c>
      <c r="I80" s="21"/>
      <c r="J80" s="21"/>
      <c r="K80" s="21"/>
      <c r="L80" s="21"/>
      <c r="M80" s="21">
        <v>5793880</v>
      </c>
    </row>
    <row r="81" spans="1:13" x14ac:dyDescent="0.25">
      <c r="A81" s="11" t="s">
        <v>69</v>
      </c>
      <c r="B81" s="21">
        <f t="shared" si="2"/>
        <v>2605008</v>
      </c>
      <c r="C81" s="21">
        <v>335825</v>
      </c>
      <c r="D81" s="21"/>
      <c r="E81" s="21">
        <v>2269183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14867784124.859999</v>
      </c>
      <c r="C82" s="14">
        <f t="shared" si="3"/>
        <v>3687728298.9899993</v>
      </c>
      <c r="D82" s="14">
        <f t="shared" si="3"/>
        <v>2288151018.3200002</v>
      </c>
      <c r="E82" s="14">
        <f t="shared" si="3"/>
        <v>2895673661.6500001</v>
      </c>
      <c r="F82" s="14">
        <f t="shared" si="3"/>
        <v>3368175244.2199998</v>
      </c>
      <c r="G82" s="14">
        <f t="shared" si="3"/>
        <v>2167158323.6900001</v>
      </c>
      <c r="H82" s="14">
        <f t="shared" si="3"/>
        <v>366240848.99000001</v>
      </c>
      <c r="I82" s="14">
        <f t="shared" si="3"/>
        <v>37960926.18</v>
      </c>
      <c r="J82" s="14">
        <f t="shared" si="3"/>
        <v>34928967.490000002</v>
      </c>
      <c r="K82" s="14">
        <f t="shared" si="3"/>
        <v>12191125.51</v>
      </c>
      <c r="L82" s="14">
        <f t="shared" si="3"/>
        <v>0</v>
      </c>
      <c r="M82" s="14">
        <f t="shared" si="3"/>
        <v>9575709.8200000003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152301420.19999999</v>
      </c>
      <c r="C87" s="21">
        <v>26839751.41</v>
      </c>
      <c r="D87" s="21">
        <v>20544954.100000001</v>
      </c>
      <c r="E87" s="21">
        <v>31024349.68</v>
      </c>
      <c r="F87" s="21">
        <v>31585634.739999998</v>
      </c>
      <c r="G87" s="21">
        <v>21318469.27</v>
      </c>
      <c r="H87" s="21">
        <v>18100000</v>
      </c>
      <c r="I87" s="21">
        <v>2888261</v>
      </c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24027867.57</v>
      </c>
      <c r="C88" s="21">
        <v>6282283.8099999996</v>
      </c>
      <c r="D88" s="21"/>
      <c r="E88" s="21">
        <v>1777172</v>
      </c>
      <c r="F88" s="21">
        <v>11100658.76</v>
      </c>
      <c r="G88" s="21">
        <v>2925253</v>
      </c>
      <c r="H88" s="21">
        <v>1942500</v>
      </c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176329287.76999998</v>
      </c>
      <c r="C93" s="20">
        <f t="shared" ref="C93:M93" si="5">SUM(C87:C92)</f>
        <v>33122035.219999999</v>
      </c>
      <c r="D93" s="20">
        <f t="shared" si="5"/>
        <v>20544954.100000001</v>
      </c>
      <c r="E93" s="20">
        <f t="shared" si="5"/>
        <v>32801521.68</v>
      </c>
      <c r="F93" s="20">
        <f t="shared" si="5"/>
        <v>42686293.5</v>
      </c>
      <c r="G93" s="20">
        <f t="shared" si="5"/>
        <v>24243722.27</v>
      </c>
      <c r="H93" s="20">
        <f t="shared" si="5"/>
        <v>20042500</v>
      </c>
      <c r="I93" s="20">
        <f t="shared" si="5"/>
        <v>2888261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2765387163.4900002</v>
      </c>
      <c r="C98" s="21">
        <v>324466259.43000001</v>
      </c>
      <c r="D98" s="21">
        <v>254353157.37</v>
      </c>
      <c r="E98" s="21">
        <v>400395639.57999998</v>
      </c>
      <c r="F98" s="21">
        <v>766884020.67999995</v>
      </c>
      <c r="G98" s="21">
        <v>771945347.88999999</v>
      </c>
      <c r="H98" s="21">
        <v>216947199.75</v>
      </c>
      <c r="I98" s="21">
        <v>9928996.2799999993</v>
      </c>
      <c r="J98" s="21">
        <v>5290000</v>
      </c>
      <c r="K98" s="21">
        <v>12191125.51</v>
      </c>
      <c r="L98" s="21"/>
      <c r="M98" s="21">
        <v>2985417</v>
      </c>
    </row>
    <row r="99" spans="1:13" x14ac:dyDescent="0.25">
      <c r="A99" s="19" t="s">
        <v>79</v>
      </c>
      <c r="B99" s="21">
        <f t="shared" ref="B99:B102" si="6">SUM(C99:M99)</f>
        <v>3503312637.0500002</v>
      </c>
      <c r="C99" s="21">
        <v>520336642.24000001</v>
      </c>
      <c r="D99" s="21">
        <v>373633200.19</v>
      </c>
      <c r="E99" s="21">
        <v>753936443.00999999</v>
      </c>
      <c r="F99" s="21">
        <v>1073621748.79</v>
      </c>
      <c r="G99" s="21">
        <v>684979593.91999996</v>
      </c>
      <c r="H99" s="21">
        <v>87728066.900000006</v>
      </c>
      <c r="I99" s="21">
        <v>3276560</v>
      </c>
      <c r="J99" s="21">
        <v>5800382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2962768112.4900002</v>
      </c>
      <c r="C100" s="21">
        <v>572841969.61000001</v>
      </c>
      <c r="D100" s="21">
        <v>427589778.81</v>
      </c>
      <c r="E100" s="21">
        <v>642650410.79999995</v>
      </c>
      <c r="F100" s="21">
        <v>830015413.84000003</v>
      </c>
      <c r="G100" s="21">
        <v>424424739.48000002</v>
      </c>
      <c r="H100" s="21">
        <v>40917485.590000004</v>
      </c>
      <c r="I100" s="21">
        <v>5318261</v>
      </c>
      <c r="J100" s="21">
        <v>19010053.359999999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2066971888.8400002</v>
      </c>
      <c r="C101" s="21">
        <v>625871834.60000002</v>
      </c>
      <c r="D101" s="21">
        <v>409530209.43000001</v>
      </c>
      <c r="E101" s="21">
        <v>445217722.43000001</v>
      </c>
      <c r="F101" s="21">
        <v>371635634.83999997</v>
      </c>
      <c r="G101" s="21">
        <v>188961701.25999999</v>
      </c>
      <c r="H101" s="21">
        <v>9134735.4100000001</v>
      </c>
      <c r="I101" s="21">
        <v>11784917.16</v>
      </c>
      <c r="J101" s="21">
        <v>4828532.13</v>
      </c>
      <c r="K101" s="21"/>
      <c r="L101" s="21"/>
      <c r="M101" s="21">
        <v>6601.58</v>
      </c>
    </row>
    <row r="102" spans="1:13" x14ac:dyDescent="0.25">
      <c r="A102" s="19" t="s">
        <v>82</v>
      </c>
      <c r="B102" s="21">
        <f t="shared" si="6"/>
        <v>3569344322.9899998</v>
      </c>
      <c r="C102" s="21">
        <v>1644211593.1099999</v>
      </c>
      <c r="D102" s="21">
        <v>823044672.51999998</v>
      </c>
      <c r="E102" s="21">
        <v>653473445.83000004</v>
      </c>
      <c r="F102" s="21">
        <v>326018426.06999999</v>
      </c>
      <c r="G102" s="21">
        <v>96846941.140000001</v>
      </c>
      <c r="H102" s="21">
        <v>11513361.34</v>
      </c>
      <c r="I102" s="21">
        <v>7652191.7400000002</v>
      </c>
      <c r="J102" s="21"/>
      <c r="K102" s="21"/>
      <c r="L102" s="21"/>
      <c r="M102" s="21">
        <v>6583691.2400000002</v>
      </c>
    </row>
    <row r="103" spans="1:13" ht="15.75" thickBot="1" x14ac:dyDescent="0.3">
      <c r="A103" s="10" t="s">
        <v>33</v>
      </c>
      <c r="B103" s="20">
        <f t="shared" ref="B103:M103" si="7">SUM(B98:B102)</f>
        <v>14867784124.860001</v>
      </c>
      <c r="C103" s="20">
        <f t="shared" si="7"/>
        <v>3687728298.9899998</v>
      </c>
      <c r="D103" s="20">
        <f t="shared" si="7"/>
        <v>2288151018.3199997</v>
      </c>
      <c r="E103" s="20">
        <f t="shared" si="7"/>
        <v>2895673661.6499996</v>
      </c>
      <c r="F103" s="20">
        <f t="shared" si="7"/>
        <v>3368175244.2200003</v>
      </c>
      <c r="G103" s="20">
        <f t="shared" si="7"/>
        <v>2167158323.6900001</v>
      </c>
      <c r="H103" s="20">
        <f t="shared" si="7"/>
        <v>366240848.99000001</v>
      </c>
      <c r="I103" s="20">
        <f t="shared" si="7"/>
        <v>37960926.18</v>
      </c>
      <c r="J103" s="20">
        <f t="shared" si="7"/>
        <v>34928967.490000002</v>
      </c>
      <c r="K103" s="20">
        <f t="shared" si="7"/>
        <v>12191125.51</v>
      </c>
      <c r="L103" s="20">
        <f t="shared" si="7"/>
        <v>0</v>
      </c>
      <c r="M103" s="20">
        <f t="shared" si="7"/>
        <v>9575709.8200000003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9874281608.4799995</v>
      </c>
      <c r="C108" s="21">
        <v>2730304175.6599998</v>
      </c>
      <c r="D108" s="21">
        <v>1361987649.55</v>
      </c>
      <c r="E108" s="21">
        <v>1723745927.8299999</v>
      </c>
      <c r="F108" s="21">
        <v>1969925312.75</v>
      </c>
      <c r="G108" s="21">
        <v>1711879126.8699999</v>
      </c>
      <c r="H108" s="21">
        <v>323379551</v>
      </c>
      <c r="I108" s="21">
        <v>15903727</v>
      </c>
      <c r="J108" s="21">
        <v>15842928</v>
      </c>
      <c r="K108" s="21">
        <v>11737500</v>
      </c>
      <c r="L108" s="21"/>
      <c r="M108" s="21">
        <v>9575709.8200000003</v>
      </c>
    </row>
    <row r="109" spans="1:13" x14ac:dyDescent="0.25">
      <c r="A109" s="19" t="s">
        <v>85</v>
      </c>
      <c r="B109" s="21">
        <f t="shared" ref="B109:B112" si="8">SUM(C109:M109)</f>
        <v>67842841.310000002</v>
      </c>
      <c r="C109" s="21">
        <v>52433402.310000002</v>
      </c>
      <c r="D109" s="21">
        <v>3469283</v>
      </c>
      <c r="E109" s="21">
        <v>8965156</v>
      </c>
      <c r="F109" s="21">
        <v>500000</v>
      </c>
      <c r="G109" s="21"/>
      <c r="H109" s="21">
        <v>2475000</v>
      </c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4925659675.0699997</v>
      </c>
      <c r="C112" s="21">
        <v>904990721.01999998</v>
      </c>
      <c r="D112" s="21">
        <v>922694085.76999998</v>
      </c>
      <c r="E112" s="21">
        <v>1162962577.8199999</v>
      </c>
      <c r="F112" s="21">
        <v>1397749931.47</v>
      </c>
      <c r="G112" s="21">
        <v>455279196.81999999</v>
      </c>
      <c r="H112" s="21">
        <v>40386297.990000002</v>
      </c>
      <c r="I112" s="21">
        <v>22057199.18</v>
      </c>
      <c r="J112" s="21">
        <v>19086039.489999998</v>
      </c>
      <c r="K112" s="21">
        <v>453625.51</v>
      </c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14867784124.859999</v>
      </c>
      <c r="C113" s="20">
        <f t="shared" si="9"/>
        <v>3687728298.9899998</v>
      </c>
      <c r="D113" s="20">
        <f t="shared" si="9"/>
        <v>2288151018.3199997</v>
      </c>
      <c r="E113" s="20">
        <f t="shared" si="9"/>
        <v>2895673661.6499996</v>
      </c>
      <c r="F113" s="20">
        <f t="shared" si="9"/>
        <v>3368175244.2200003</v>
      </c>
      <c r="G113" s="20">
        <f t="shared" si="9"/>
        <v>2167158323.6900001</v>
      </c>
      <c r="H113" s="20">
        <f t="shared" si="9"/>
        <v>366240848.99000001</v>
      </c>
      <c r="I113" s="20">
        <f t="shared" si="9"/>
        <v>37960926.18</v>
      </c>
      <c r="J113" s="20">
        <f t="shared" si="9"/>
        <v>34928967.489999995</v>
      </c>
      <c r="K113" s="20">
        <f t="shared" si="9"/>
        <v>12191125.51</v>
      </c>
      <c r="L113" s="20">
        <f>SUM(L108:L112)</f>
        <v>0</v>
      </c>
      <c r="M113" s="20">
        <f>SUM(M108:M112)</f>
        <v>9575709.8200000003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14867784124.859999</v>
      </c>
      <c r="C118" s="21">
        <v>3687728298.9899998</v>
      </c>
      <c r="D118" s="21">
        <v>2288151018.3200002</v>
      </c>
      <c r="E118" s="21">
        <v>2895673661.6500001</v>
      </c>
      <c r="F118" s="21">
        <v>3368175244.2199998</v>
      </c>
      <c r="G118" s="21">
        <v>2167158323.6900001</v>
      </c>
      <c r="H118" s="21">
        <v>366240848.99000001</v>
      </c>
      <c r="I118" s="21">
        <v>37960926.18</v>
      </c>
      <c r="J118" s="21">
        <v>34928967.490000002</v>
      </c>
      <c r="K118" s="21">
        <v>12191125.51</v>
      </c>
      <c r="L118" s="21"/>
      <c r="M118" s="48">
        <v>9575709.8200000003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14867784124.859999</v>
      </c>
      <c r="C122" s="20">
        <f t="shared" si="11"/>
        <v>3687728298.9899998</v>
      </c>
      <c r="D122" s="20">
        <f t="shared" si="11"/>
        <v>2288151018.3200002</v>
      </c>
      <c r="E122" s="20">
        <f t="shared" si="11"/>
        <v>2895673661.6500001</v>
      </c>
      <c r="F122" s="20">
        <f t="shared" si="11"/>
        <v>3368175244.2199998</v>
      </c>
      <c r="G122" s="20">
        <f t="shared" si="11"/>
        <v>2167158323.6900001</v>
      </c>
      <c r="H122" s="20">
        <f t="shared" si="11"/>
        <v>366240848.99000001</v>
      </c>
      <c r="I122" s="20">
        <f t="shared" si="11"/>
        <v>37960926.18</v>
      </c>
      <c r="J122" s="20">
        <f t="shared" si="11"/>
        <v>34928967.490000002</v>
      </c>
      <c r="K122" s="20">
        <f t="shared" si="11"/>
        <v>12191125.51</v>
      </c>
      <c r="L122" s="20">
        <f t="shared" si="11"/>
        <v>0</v>
      </c>
      <c r="M122" s="20">
        <f t="shared" si="11"/>
        <v>9575709.8200000003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49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111</v>
      </c>
      <c r="B128" s="11" t="s">
        <v>109</v>
      </c>
      <c r="C128" s="49">
        <v>2040000000</v>
      </c>
      <c r="D128" s="28">
        <v>42121</v>
      </c>
      <c r="E128" s="28">
        <v>42487</v>
      </c>
      <c r="F128" s="11" t="s">
        <v>118</v>
      </c>
      <c r="G128" s="11" t="s">
        <v>90</v>
      </c>
      <c r="H128" s="28">
        <v>39930</v>
      </c>
      <c r="I128" s="11">
        <v>6</v>
      </c>
    </row>
    <row r="129" spans="1:9" x14ac:dyDescent="0.25">
      <c r="A129" s="11" t="s">
        <v>112</v>
      </c>
      <c r="B129" s="11" t="s">
        <v>109</v>
      </c>
      <c r="C129" s="49">
        <v>1250000000</v>
      </c>
      <c r="D129" s="28">
        <v>43766</v>
      </c>
      <c r="E129" s="28">
        <v>44132</v>
      </c>
      <c r="F129" s="11" t="s">
        <v>86</v>
      </c>
      <c r="G129" s="11" t="s">
        <v>119</v>
      </c>
      <c r="H129" s="28">
        <v>40109</v>
      </c>
      <c r="I129" s="11">
        <v>7</v>
      </c>
    </row>
    <row r="130" spans="1:9" x14ac:dyDescent="0.25">
      <c r="A130" s="11" t="s">
        <v>113</v>
      </c>
      <c r="B130" s="11" t="s">
        <v>109</v>
      </c>
      <c r="C130" s="49">
        <v>646500000</v>
      </c>
      <c r="D130" s="28">
        <v>42524</v>
      </c>
      <c r="E130" s="28">
        <v>42889</v>
      </c>
      <c r="F130" s="11" t="s">
        <v>118</v>
      </c>
      <c r="G130" s="11" t="s">
        <v>90</v>
      </c>
      <c r="H130" s="28">
        <v>40330</v>
      </c>
      <c r="I130" s="11">
        <v>8</v>
      </c>
    </row>
    <row r="131" spans="1:9" x14ac:dyDescent="0.25">
      <c r="A131" s="11" t="s">
        <v>114</v>
      </c>
      <c r="B131" s="11" t="s">
        <v>109</v>
      </c>
      <c r="C131" s="49">
        <v>2000000000</v>
      </c>
      <c r="D131" s="28">
        <v>42536</v>
      </c>
      <c r="E131" s="28">
        <v>42901</v>
      </c>
      <c r="F131" s="11" t="s">
        <v>118</v>
      </c>
      <c r="G131" s="11" t="s">
        <v>90</v>
      </c>
      <c r="H131" s="28">
        <v>40703</v>
      </c>
      <c r="I131" s="11">
        <v>9</v>
      </c>
    </row>
    <row r="132" spans="1:9" x14ac:dyDescent="0.25">
      <c r="A132" s="11" t="s">
        <v>115</v>
      </c>
      <c r="B132" s="11" t="s">
        <v>109</v>
      </c>
      <c r="C132" s="49">
        <v>2650000000</v>
      </c>
      <c r="D132" s="28">
        <v>42907</v>
      </c>
      <c r="E132" s="28">
        <v>43272</v>
      </c>
      <c r="F132" s="11" t="s">
        <v>118</v>
      </c>
      <c r="G132" s="11" t="s">
        <v>90</v>
      </c>
      <c r="H132" s="28">
        <v>40919</v>
      </c>
      <c r="I132" s="11">
        <v>10</v>
      </c>
    </row>
    <row r="133" spans="1:9" x14ac:dyDescent="0.25">
      <c r="A133" s="11" t="s">
        <v>116</v>
      </c>
      <c r="B133" s="11" t="s">
        <v>109</v>
      </c>
      <c r="C133" s="49">
        <v>1000000000</v>
      </c>
      <c r="D133" s="28">
        <v>42172</v>
      </c>
      <c r="E133" s="28">
        <v>42538</v>
      </c>
      <c r="F133" s="11" t="s">
        <v>118</v>
      </c>
      <c r="G133" s="11" t="s">
        <v>90</v>
      </c>
      <c r="H133" s="28">
        <v>40976</v>
      </c>
      <c r="I133" s="11">
        <v>11</v>
      </c>
    </row>
    <row r="134" spans="1:9" x14ac:dyDescent="0.25">
      <c r="A134" s="11" t="s">
        <v>117</v>
      </c>
      <c r="B134" s="11" t="s">
        <v>109</v>
      </c>
      <c r="C134" s="49">
        <v>500000000</v>
      </c>
      <c r="D134" s="28">
        <v>43271</v>
      </c>
      <c r="E134" s="28">
        <v>43636</v>
      </c>
      <c r="F134" s="11" t="s">
        <v>118</v>
      </c>
      <c r="G134" s="11" t="s">
        <v>90</v>
      </c>
      <c r="H134" s="28">
        <v>41173</v>
      </c>
      <c r="I134" s="11">
        <v>12</v>
      </c>
    </row>
    <row r="137" spans="1:9" ht="15.75" x14ac:dyDescent="0.25">
      <c r="A137" s="6" t="s">
        <v>133</v>
      </c>
    </row>
    <row r="138" spans="1:9" x14ac:dyDescent="0.25">
      <c r="A138" s="25" t="s">
        <v>103</v>
      </c>
      <c r="B138" s="25" t="s">
        <v>94</v>
      </c>
      <c r="C138" s="25" t="s">
        <v>104</v>
      </c>
      <c r="D138" s="25" t="s">
        <v>95</v>
      </c>
      <c r="E138" s="25" t="s">
        <v>105</v>
      </c>
      <c r="F138" s="25" t="s">
        <v>106</v>
      </c>
      <c r="G138" s="25" t="s">
        <v>123</v>
      </c>
    </row>
    <row r="139" spans="1:9" x14ac:dyDescent="0.25">
      <c r="A139" s="11" t="s">
        <v>120</v>
      </c>
      <c r="B139" s="11" t="s">
        <v>121</v>
      </c>
      <c r="C139" s="11" t="s">
        <v>122</v>
      </c>
      <c r="D139" s="11" t="s">
        <v>3</v>
      </c>
      <c r="E139" s="50">
        <v>304212743</v>
      </c>
      <c r="F139" s="11"/>
      <c r="G139" s="11" t="s">
        <v>126</v>
      </c>
      <c r="H139" s="17"/>
      <c r="I139" s="17"/>
    </row>
    <row r="140" spans="1:9" x14ac:dyDescent="0.25">
      <c r="A140" s="11" t="s">
        <v>124</v>
      </c>
      <c r="B140" s="11" t="s">
        <v>121</v>
      </c>
      <c r="C140" s="11" t="s">
        <v>122</v>
      </c>
      <c r="D140" s="11" t="s">
        <v>3</v>
      </c>
      <c r="E140" s="50">
        <v>202302708</v>
      </c>
      <c r="F140" s="11"/>
      <c r="G140" s="11" t="s">
        <v>125</v>
      </c>
      <c r="H140" s="17"/>
      <c r="I140" s="17"/>
    </row>
    <row r="143" spans="1:9" ht="15.75" x14ac:dyDescent="0.25">
      <c r="A143" s="6" t="s">
        <v>140</v>
      </c>
    </row>
    <row r="144" spans="1:9" ht="15.75" thickBot="1" x14ac:dyDescent="0.3">
      <c r="A144" s="10" t="s">
        <v>147</v>
      </c>
      <c r="B144" s="22" t="s">
        <v>35</v>
      </c>
      <c r="C144" s="39"/>
    </row>
    <row r="145" spans="1:3" x14ac:dyDescent="0.25">
      <c r="A145" s="13" t="s">
        <v>141</v>
      </c>
      <c r="B145" s="21">
        <v>1765053209.9000001</v>
      </c>
      <c r="C145" s="40"/>
    </row>
    <row r="146" spans="1:3" x14ac:dyDescent="0.25">
      <c r="A146" s="13" t="s">
        <v>142</v>
      </c>
      <c r="B146" s="21">
        <v>4343269033</v>
      </c>
      <c r="C146" s="40"/>
    </row>
    <row r="147" spans="1:3" x14ac:dyDescent="0.25">
      <c r="A147" s="13" t="s">
        <v>143</v>
      </c>
      <c r="B147" s="21">
        <v>3755984112.6999998</v>
      </c>
      <c r="C147" s="40"/>
    </row>
    <row r="148" spans="1:3" x14ac:dyDescent="0.25">
      <c r="A148" s="13" t="s">
        <v>144</v>
      </c>
      <c r="B148" s="21">
        <v>2647670698.0999999</v>
      </c>
      <c r="C148" s="40"/>
    </row>
    <row r="149" spans="1:3" x14ac:dyDescent="0.25">
      <c r="A149" s="13" t="s">
        <v>145</v>
      </c>
      <c r="B149" s="21">
        <v>1169197564.7</v>
      </c>
      <c r="C149" s="40"/>
    </row>
    <row r="150" spans="1:3" x14ac:dyDescent="0.25">
      <c r="A150" s="13" t="s">
        <v>146</v>
      </c>
      <c r="B150" s="21">
        <v>1186609506.5</v>
      </c>
      <c r="C150" s="40"/>
    </row>
    <row r="151" spans="1:3" ht="15.75" thickBot="1" x14ac:dyDescent="0.3">
      <c r="A151" s="10" t="s">
        <v>33</v>
      </c>
      <c r="B151" s="20">
        <f>SUM(B145:B150)</f>
        <v>14867784124.9</v>
      </c>
      <c r="C151" s="35"/>
    </row>
    <row r="152" spans="1:3" s="36" customFormat="1" x14ac:dyDescent="0.25">
      <c r="A152" s="34"/>
      <c r="B152" s="35"/>
      <c r="C152" s="35"/>
    </row>
    <row r="154" spans="1:3" ht="15.75" x14ac:dyDescent="0.25">
      <c r="A154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5"/>
  <sheetViews>
    <sheetView zoomScale="80" zoomScaleNormal="80" workbookViewId="0"/>
  </sheetViews>
  <sheetFormatPr baseColWidth="10" defaultColWidth="9.140625" defaultRowHeight="15" x14ac:dyDescent="0.25"/>
  <cols>
    <col min="1" max="1" width="34.710937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41729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41">
        <v>14786362874</v>
      </c>
    </row>
    <row r="8" spans="1:2" s="2" customFormat="1" x14ac:dyDescent="0.25">
      <c r="A8" s="8" t="s">
        <v>11</v>
      </c>
      <c r="B8" s="42">
        <v>1518107</v>
      </c>
    </row>
    <row r="9" spans="1:2" s="2" customFormat="1" x14ac:dyDescent="0.25">
      <c r="A9" s="8" t="s">
        <v>12</v>
      </c>
      <c r="B9" s="42">
        <v>9740</v>
      </c>
    </row>
    <row r="10" spans="1:2" s="2" customFormat="1" x14ac:dyDescent="0.25">
      <c r="A10" s="8" t="s">
        <v>9</v>
      </c>
      <c r="B10" s="43">
        <v>6.4425000000000003E-3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203</v>
      </c>
    </row>
    <row r="13" spans="1:2" s="2" customFormat="1" x14ac:dyDescent="0.25">
      <c r="A13" s="8" t="s">
        <v>15</v>
      </c>
      <c r="B13" s="42">
        <v>8886</v>
      </c>
    </row>
    <row r="14" spans="1:2" s="2" customFormat="1" x14ac:dyDescent="0.25">
      <c r="A14" s="8" t="s">
        <v>16</v>
      </c>
      <c r="B14" s="42">
        <v>8918</v>
      </c>
    </row>
    <row r="15" spans="1:2" s="2" customFormat="1" x14ac:dyDescent="0.25">
      <c r="A15" s="8" t="s">
        <v>6</v>
      </c>
      <c r="B15" s="43">
        <v>0.48759999999999998</v>
      </c>
    </row>
    <row r="16" spans="1:2" s="2" customFormat="1" x14ac:dyDescent="0.25">
      <c r="A16" s="8" t="s">
        <v>7</v>
      </c>
      <c r="B16" s="43">
        <v>0.50370000000000004</v>
      </c>
    </row>
    <row r="17" spans="1:5" s="2" customFormat="1" x14ac:dyDescent="0.25">
      <c r="A17" s="8" t="s">
        <v>137</v>
      </c>
      <c r="B17" s="43">
        <v>0.5252</v>
      </c>
    </row>
    <row r="18" spans="1:5" s="2" customFormat="1" x14ac:dyDescent="0.25">
      <c r="A18" s="8" t="s">
        <v>138</v>
      </c>
      <c r="B18" s="43">
        <v>0.5484</v>
      </c>
    </row>
    <row r="19" spans="1:5" s="2" customFormat="1" x14ac:dyDescent="0.25">
      <c r="A19" s="8" t="s">
        <v>8</v>
      </c>
      <c r="B19" s="43">
        <v>0.3453</v>
      </c>
    </row>
    <row r="20" spans="1:5" s="2" customFormat="1" x14ac:dyDescent="0.25">
      <c r="A20" s="8" t="s">
        <v>17</v>
      </c>
      <c r="B20" s="46">
        <f>15431044/B7</f>
        <v>1.043599709508928E-3</v>
      </c>
      <c r="D20" s="37"/>
      <c r="E20" s="37"/>
    </row>
    <row r="21" spans="1:5" s="2" customFormat="1" x14ac:dyDescent="0.25">
      <c r="A21" s="8" t="s">
        <v>18</v>
      </c>
      <c r="B21" s="42">
        <v>473857538.56999999</v>
      </c>
      <c r="E21" s="38"/>
    </row>
    <row r="22" spans="1:5" s="2" customFormat="1" x14ac:dyDescent="0.25">
      <c r="A22" s="32" t="s">
        <v>139</v>
      </c>
      <c r="B22" s="47">
        <v>1.268</v>
      </c>
    </row>
    <row r="23" spans="1:5" s="2" customFormat="1" x14ac:dyDescent="0.25">
      <c r="A23" s="32" t="s">
        <v>135</v>
      </c>
      <c r="B23" s="47">
        <f>(14181893866+B21)/11969709346</f>
        <v>1.2244032817277732</v>
      </c>
    </row>
    <row r="24" spans="1:5" s="2" customFormat="1" x14ac:dyDescent="0.25">
      <c r="A24" s="32" t="s">
        <v>136</v>
      </c>
      <c r="B24" s="47">
        <f>(13446159051+B21)/11969709346</f>
        <v>1.1629368923834185</v>
      </c>
    </row>
    <row r="25" spans="1:5" s="2" customFormat="1" ht="15.75" thickBot="1" x14ac:dyDescent="0.3">
      <c r="A25" s="10" t="s">
        <v>19</v>
      </c>
      <c r="B25" s="31">
        <f>B7+B21</f>
        <v>15260220412.57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4849364910.5900002</v>
      </c>
      <c r="C30" s="21">
        <v>4112</v>
      </c>
      <c r="D30" s="15">
        <f t="shared" ref="D30:D40" si="0">B30/$B$41</f>
        <v>0.32796198441911523</v>
      </c>
    </row>
    <row r="31" spans="1:5" x14ac:dyDescent="0.25">
      <c r="A31" s="13" t="s">
        <v>23</v>
      </c>
      <c r="B31" s="21">
        <v>2263415513.71</v>
      </c>
      <c r="C31" s="21">
        <v>1284</v>
      </c>
      <c r="D31" s="15">
        <f t="shared" si="0"/>
        <v>0.15307452772223501</v>
      </c>
    </row>
    <row r="32" spans="1:5" x14ac:dyDescent="0.25">
      <c r="A32" s="13" t="s">
        <v>24</v>
      </c>
      <c r="B32" s="21">
        <v>2765789606.1599998</v>
      </c>
      <c r="C32" s="21">
        <v>1342</v>
      </c>
      <c r="D32" s="15">
        <f t="shared" si="0"/>
        <v>0.1870500291164183</v>
      </c>
    </row>
    <row r="33" spans="1:4" x14ac:dyDescent="0.25">
      <c r="A33" s="13" t="s">
        <v>25</v>
      </c>
      <c r="B33" s="21">
        <v>2913159972.6500001</v>
      </c>
      <c r="C33" s="21">
        <v>1378</v>
      </c>
      <c r="D33" s="15">
        <f t="shared" si="0"/>
        <v>0.19701666984767902</v>
      </c>
    </row>
    <row r="34" spans="1:4" x14ac:dyDescent="0.25">
      <c r="A34" s="13" t="s">
        <v>26</v>
      </c>
      <c r="B34" s="21">
        <v>1840509185.51</v>
      </c>
      <c r="C34" s="21">
        <v>826</v>
      </c>
      <c r="D34" s="15">
        <f t="shared" si="0"/>
        <v>0.12447342197393632</v>
      </c>
    </row>
    <row r="35" spans="1:4" x14ac:dyDescent="0.25">
      <c r="A35" s="13" t="s">
        <v>27</v>
      </c>
      <c r="B35" s="21">
        <v>83401194.310000002</v>
      </c>
      <c r="C35" s="21">
        <v>36</v>
      </c>
      <c r="D35" s="15">
        <f t="shared" si="0"/>
        <v>5.6404130629765245E-3</v>
      </c>
    </row>
    <row r="36" spans="1:4" x14ac:dyDescent="0.25">
      <c r="A36" s="13" t="s">
        <v>28</v>
      </c>
      <c r="B36" s="21">
        <v>26810969.23</v>
      </c>
      <c r="C36" s="21">
        <v>17</v>
      </c>
      <c r="D36" s="15">
        <f t="shared" si="0"/>
        <v>1.8132227281285039E-3</v>
      </c>
    </row>
    <row r="37" spans="1:4" x14ac:dyDescent="0.25">
      <c r="A37" s="13" t="s">
        <v>29</v>
      </c>
      <c r="B37" s="21">
        <v>30359343.640000001</v>
      </c>
      <c r="C37" s="21">
        <v>14</v>
      </c>
      <c r="D37" s="15">
        <f t="shared" si="0"/>
        <v>2.0531988764328434E-3</v>
      </c>
    </row>
    <row r="38" spans="1:4" x14ac:dyDescent="0.25">
      <c r="A38" s="13" t="s">
        <v>30</v>
      </c>
      <c r="B38" s="21">
        <v>6922500</v>
      </c>
      <c r="C38" s="21">
        <v>2</v>
      </c>
      <c r="D38" s="15">
        <f t="shared" si="0"/>
        <v>4.6816786919528933E-4</v>
      </c>
    </row>
    <row r="39" spans="1:4" x14ac:dyDescent="0.25">
      <c r="A39" s="13" t="s">
        <v>31</v>
      </c>
      <c r="B39" s="21">
        <v>0</v>
      </c>
      <c r="C39" s="21">
        <v>0</v>
      </c>
      <c r="D39" s="15">
        <f t="shared" si="0"/>
        <v>0</v>
      </c>
    </row>
    <row r="40" spans="1:4" x14ac:dyDescent="0.25">
      <c r="A40" s="13" t="s">
        <v>32</v>
      </c>
      <c r="B40" s="21">
        <v>6629678.4800000004</v>
      </c>
      <c r="C40" s="21">
        <v>5</v>
      </c>
      <c r="D40" s="15">
        <f t="shared" si="0"/>
        <v>4.4836438388320184E-4</v>
      </c>
    </row>
    <row r="41" spans="1:4" ht="15.75" thickBot="1" x14ac:dyDescent="0.3">
      <c r="A41" s="10" t="s">
        <v>33</v>
      </c>
      <c r="B41" s="14">
        <f>SUM(B30:B40)</f>
        <v>14786362874.279997</v>
      </c>
      <c r="C41" s="14">
        <f>SUM(C30:C40)</f>
        <v>9016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4322827944.6199999</v>
      </c>
      <c r="C46" s="21">
        <v>3592</v>
      </c>
      <c r="D46" s="15">
        <f>B46/$B$7</f>
        <v>0.29235235070695859</v>
      </c>
    </row>
    <row r="47" spans="1:4" x14ac:dyDescent="0.25">
      <c r="A47" s="13" t="s">
        <v>23</v>
      </c>
      <c r="B47" s="21">
        <v>2314431177.5999999</v>
      </c>
      <c r="C47" s="21">
        <v>1207</v>
      </c>
      <c r="D47" s="15">
        <f>B47/$B$41</f>
        <v>0.15652471113270294</v>
      </c>
    </row>
    <row r="48" spans="1:4" x14ac:dyDescent="0.25">
      <c r="A48" s="13" t="s">
        <v>24</v>
      </c>
      <c r="B48" s="21">
        <v>2878352454.1399999</v>
      </c>
      <c r="C48" s="21">
        <v>1650</v>
      </c>
      <c r="D48" s="15">
        <f>B48/$B$41</f>
        <v>0.19466264142257211</v>
      </c>
    </row>
    <row r="49" spans="1:13" x14ac:dyDescent="0.25">
      <c r="A49" s="13" t="s">
        <v>25</v>
      </c>
      <c r="B49" s="21">
        <v>2861054508.77</v>
      </c>
      <c r="C49" s="21">
        <v>1390</v>
      </c>
      <c r="D49" s="15">
        <f>B49/$B$41</f>
        <v>0.19349278339074411</v>
      </c>
    </row>
    <row r="50" spans="1:13" x14ac:dyDescent="0.25">
      <c r="A50" s="13" t="s">
        <v>26</v>
      </c>
      <c r="B50" s="21">
        <v>2376156768.4299998</v>
      </c>
      <c r="C50" s="21">
        <v>1158</v>
      </c>
      <c r="D50" s="15">
        <f>B50/$B$41</f>
        <v>0.16069920565544782</v>
      </c>
    </row>
    <row r="51" spans="1:13" x14ac:dyDescent="0.25">
      <c r="A51" s="13" t="s">
        <v>27</v>
      </c>
      <c r="B51" s="21">
        <v>13885900.720000001</v>
      </c>
      <c r="C51" s="21">
        <v>15</v>
      </c>
      <c r="D51" s="15">
        <f t="shared" ref="D51:D56" si="1">B51/$B$7</f>
        <v>9.3910184934096596E-4</v>
      </c>
    </row>
    <row r="52" spans="1:13" x14ac:dyDescent="0.25">
      <c r="A52" s="13" t="s">
        <v>28</v>
      </c>
      <c r="B52" s="21">
        <v>10162970</v>
      </c>
      <c r="C52" s="21">
        <v>5</v>
      </c>
      <c r="D52" s="15">
        <f t="shared" si="1"/>
        <v>6.8732047810556116E-4</v>
      </c>
    </row>
    <row r="53" spans="1:13" x14ac:dyDescent="0.25">
      <c r="A53" s="13" t="s">
        <v>29</v>
      </c>
      <c r="B53" s="21">
        <v>9491150</v>
      </c>
      <c r="C53" s="21">
        <v>6</v>
      </c>
      <c r="D53" s="15">
        <f t="shared" si="1"/>
        <v>6.4188536970704398E-4</v>
      </c>
    </row>
    <row r="54" spans="1:13" x14ac:dyDescent="0.25">
      <c r="A54" s="13" t="s">
        <v>30</v>
      </c>
      <c r="B54" s="21"/>
      <c r="C54" s="21"/>
      <c r="D54" s="15">
        <f t="shared" si="1"/>
        <v>0</v>
      </c>
    </row>
    <row r="55" spans="1:13" x14ac:dyDescent="0.25">
      <c r="A55" s="13" t="s">
        <v>31</v>
      </c>
      <c r="B55" s="21"/>
      <c r="C55" s="21"/>
      <c r="D55" s="1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14786362874.279999</v>
      </c>
      <c r="C57" s="14">
        <f>SUM(C46:C56)</f>
        <v>9023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4862204164.96</v>
      </c>
      <c r="C62" s="21">
        <v>1682141881.0999999</v>
      </c>
      <c r="D62" s="21">
        <v>752891322.61000001</v>
      </c>
      <c r="E62" s="21">
        <v>951831599.90999997</v>
      </c>
      <c r="F62" s="21">
        <v>981830396.45000005</v>
      </c>
      <c r="G62" s="21">
        <v>474994441.88999999</v>
      </c>
      <c r="H62" s="21">
        <v>12489523</v>
      </c>
      <c r="I62" s="21">
        <v>1687000</v>
      </c>
      <c r="J62" s="21">
        <v>2778000</v>
      </c>
      <c r="K62" s="21">
        <v>1560000</v>
      </c>
      <c r="L62" s="21"/>
      <c r="M62" s="21"/>
    </row>
    <row r="63" spans="1:13" x14ac:dyDescent="0.25">
      <c r="A63" s="11" t="s">
        <v>50</v>
      </c>
      <c r="B63" s="21">
        <f t="shared" si="2"/>
        <v>99958821.730000004</v>
      </c>
      <c r="C63" s="21">
        <v>35142992.350000001</v>
      </c>
      <c r="D63" s="21">
        <v>17037896.300000001</v>
      </c>
      <c r="E63" s="21">
        <v>14887447.880000001</v>
      </c>
      <c r="F63" s="21">
        <v>14740489</v>
      </c>
      <c r="G63" s="21">
        <v>12012834</v>
      </c>
      <c r="H63" s="21">
        <v>1125000</v>
      </c>
      <c r="I63" s="21">
        <v>5012162.2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851317307.99000001</v>
      </c>
      <c r="C64" s="21">
        <v>195200015.22999999</v>
      </c>
      <c r="D64" s="21">
        <v>101617471.25</v>
      </c>
      <c r="E64" s="21">
        <v>168394965.83000001</v>
      </c>
      <c r="F64" s="21">
        <v>195964068.08000001</v>
      </c>
      <c r="G64" s="21">
        <v>168311861.81</v>
      </c>
      <c r="H64" s="21">
        <v>19398925.789999999</v>
      </c>
      <c r="I64" s="21">
        <v>2430000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12452838</v>
      </c>
      <c r="C65" s="21">
        <v>7035716</v>
      </c>
      <c r="D65" s="21">
        <v>1264723</v>
      </c>
      <c r="E65" s="21">
        <v>1884314</v>
      </c>
      <c r="F65" s="21">
        <v>497702</v>
      </c>
      <c r="G65" s="21">
        <v>1770383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128097157.90000001</v>
      </c>
      <c r="C66" s="21">
        <v>35202207.350000001</v>
      </c>
      <c r="D66" s="21">
        <v>24698799.609999999</v>
      </c>
      <c r="E66" s="21">
        <v>26481352.91</v>
      </c>
      <c r="F66" s="21">
        <v>28796326.030000001</v>
      </c>
      <c r="G66" s="21">
        <v>12918472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710451304.79999995</v>
      </c>
      <c r="C67" s="21">
        <v>193752089.31999999</v>
      </c>
      <c r="D67" s="21">
        <v>112171898.81999999</v>
      </c>
      <c r="E67" s="21">
        <v>125658937.3</v>
      </c>
      <c r="F67" s="21">
        <v>163371247.41999999</v>
      </c>
      <c r="G67" s="21">
        <v>112190883.18000001</v>
      </c>
      <c r="H67" s="21">
        <v>2868064</v>
      </c>
      <c r="I67" s="21"/>
      <c r="J67" s="21"/>
      <c r="K67" s="21"/>
      <c r="L67" s="21"/>
      <c r="M67" s="21">
        <v>438184.76</v>
      </c>
    </row>
    <row r="68" spans="1:13" x14ac:dyDescent="0.25">
      <c r="A68" s="11" t="s">
        <v>55</v>
      </c>
      <c r="B68" s="21">
        <f t="shared" si="2"/>
        <v>196001352.08000001</v>
      </c>
      <c r="C68" s="21">
        <v>47376606.57</v>
      </c>
      <c r="D68" s="21">
        <v>30490249.010000002</v>
      </c>
      <c r="E68" s="21">
        <v>35651421.950000003</v>
      </c>
      <c r="F68" s="21">
        <v>54348275.5</v>
      </c>
      <c r="G68" s="21">
        <v>19884335</v>
      </c>
      <c r="H68" s="21">
        <v>8250464.0499999998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75799910.460000008</v>
      </c>
      <c r="C69" s="21">
        <v>30280009.739999998</v>
      </c>
      <c r="D69" s="21">
        <v>6638514.4000000004</v>
      </c>
      <c r="E69" s="21">
        <v>12322031.32</v>
      </c>
      <c r="F69" s="21">
        <v>9187711</v>
      </c>
      <c r="G69" s="21">
        <v>17371644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34983812.210000001</v>
      </c>
      <c r="C70" s="21">
        <v>8480280.5</v>
      </c>
      <c r="D70" s="21">
        <v>1523950</v>
      </c>
      <c r="E70" s="21">
        <v>6560408.0099999998</v>
      </c>
      <c r="F70" s="21">
        <v>13686519.699999999</v>
      </c>
      <c r="G70" s="21">
        <v>4732654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126103096.53</v>
      </c>
      <c r="C71" s="21">
        <v>36358432.200000003</v>
      </c>
      <c r="D71" s="21">
        <v>8189076.25</v>
      </c>
      <c r="E71" s="21">
        <v>38750410.100000001</v>
      </c>
      <c r="F71" s="21">
        <v>27610761.789999999</v>
      </c>
      <c r="G71" s="21">
        <v>15194416.189999999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4735973605.4899998</v>
      </c>
      <c r="C72" s="21">
        <v>1748785831.2</v>
      </c>
      <c r="D72" s="21">
        <v>749437123.77999997</v>
      </c>
      <c r="E72" s="21">
        <v>825547979.64999998</v>
      </c>
      <c r="F72" s="21">
        <v>746168112.45000005</v>
      </c>
      <c r="G72" s="21">
        <v>602291818.49000001</v>
      </c>
      <c r="H72" s="21">
        <v>29081599.870000001</v>
      </c>
      <c r="I72" s="21">
        <v>8570739</v>
      </c>
      <c r="J72" s="21">
        <v>20369493.640000001</v>
      </c>
      <c r="K72" s="21">
        <v>5362500</v>
      </c>
      <c r="L72" s="21"/>
      <c r="M72" s="21">
        <v>358407.41</v>
      </c>
    </row>
    <row r="73" spans="1:13" x14ac:dyDescent="0.25">
      <c r="A73" s="11" t="s">
        <v>60</v>
      </c>
      <c r="B73" s="21">
        <f t="shared" si="2"/>
        <v>530168394.5</v>
      </c>
      <c r="C73" s="21">
        <v>123546143.05</v>
      </c>
      <c r="D73" s="21">
        <v>75228836.480000004</v>
      </c>
      <c r="E73" s="21">
        <v>114524745.78</v>
      </c>
      <c r="F73" s="21">
        <v>127452319.88</v>
      </c>
      <c r="G73" s="21">
        <v>88137001.310000002</v>
      </c>
      <c r="H73" s="21"/>
      <c r="I73" s="21">
        <v>1279348</v>
      </c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1096255567.5899999</v>
      </c>
      <c r="C74" s="21">
        <v>289448319.61000001</v>
      </c>
      <c r="D74" s="21">
        <v>189779271.61000001</v>
      </c>
      <c r="E74" s="21">
        <v>207154495.87</v>
      </c>
      <c r="F74" s="21">
        <v>242093861.81999999</v>
      </c>
      <c r="G74" s="21">
        <v>156751025.77000001</v>
      </c>
      <c r="H74" s="21">
        <v>6687617.5999999996</v>
      </c>
      <c r="I74" s="21">
        <v>4336057</v>
      </c>
      <c r="J74" s="21"/>
      <c r="K74" s="21"/>
      <c r="L74" s="21"/>
      <c r="M74" s="21">
        <v>4918.3100000000004</v>
      </c>
    </row>
    <row r="75" spans="1:13" x14ac:dyDescent="0.25">
      <c r="A75" s="11" t="s">
        <v>62</v>
      </c>
      <c r="B75" s="21">
        <f t="shared" si="2"/>
        <v>11294268.33</v>
      </c>
      <c r="C75" s="21">
        <v>2911859.9</v>
      </c>
      <c r="D75" s="21">
        <v>1085764</v>
      </c>
      <c r="E75" s="21">
        <v>5560644.4299999997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347646314.55000001</v>
      </c>
      <c r="C76" s="21">
        <v>118287240.04000001</v>
      </c>
      <c r="D76" s="21">
        <v>62038178.990000002</v>
      </c>
      <c r="E76" s="21">
        <v>54911799.159999996</v>
      </c>
      <c r="F76" s="21">
        <v>62901284.689999998</v>
      </c>
      <c r="G76" s="21">
        <v>45607811.670000002</v>
      </c>
      <c r="H76" s="21"/>
      <c r="I76" s="21"/>
      <c r="J76" s="21">
        <v>3900000</v>
      </c>
      <c r="K76" s="21"/>
      <c r="L76" s="21"/>
      <c r="M76" s="21"/>
    </row>
    <row r="77" spans="1:13" x14ac:dyDescent="0.25">
      <c r="A77" s="11" t="s">
        <v>64</v>
      </c>
      <c r="B77" s="21">
        <f t="shared" si="2"/>
        <v>95579145.11999999</v>
      </c>
      <c r="C77" s="21">
        <v>24796330.059999999</v>
      </c>
      <c r="D77" s="21">
        <v>15750606.32</v>
      </c>
      <c r="E77" s="21">
        <v>24499706.02</v>
      </c>
      <c r="F77" s="21">
        <v>20772391.719999999</v>
      </c>
      <c r="G77" s="21">
        <v>6260111</v>
      </c>
      <c r="H77" s="21">
        <v>3500000</v>
      </c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182389649.56000003</v>
      </c>
      <c r="C78" s="21">
        <v>76813634.180000007</v>
      </c>
      <c r="D78" s="21">
        <v>34083406.950000003</v>
      </c>
      <c r="E78" s="21">
        <v>30122669.57</v>
      </c>
      <c r="F78" s="21">
        <v>37795460.899999999</v>
      </c>
      <c r="G78" s="21">
        <v>3574477.96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193858431.5</v>
      </c>
      <c r="C79" s="21">
        <v>45787867.719999999</v>
      </c>
      <c r="D79" s="21">
        <v>28476948.609999999</v>
      </c>
      <c r="E79" s="21">
        <v>20078565.960000001</v>
      </c>
      <c r="F79" s="21">
        <v>60481085.579999998</v>
      </c>
      <c r="G79" s="21">
        <v>32226450.600000001</v>
      </c>
      <c r="H79" s="21"/>
      <c r="I79" s="21">
        <v>3495663.03</v>
      </c>
      <c r="J79" s="21">
        <v>3311850</v>
      </c>
      <c r="K79" s="21"/>
      <c r="L79" s="21"/>
      <c r="M79" s="21"/>
    </row>
    <row r="80" spans="1:13" x14ac:dyDescent="0.25">
      <c r="A80" s="11" t="s">
        <v>67</v>
      </c>
      <c r="B80" s="21">
        <f t="shared" si="2"/>
        <v>493203302.97999996</v>
      </c>
      <c r="C80" s="21">
        <v>147673814.47</v>
      </c>
      <c r="D80" s="21">
        <v>51011475.719999999</v>
      </c>
      <c r="E80" s="21">
        <v>98685322.510000005</v>
      </c>
      <c r="F80" s="21">
        <v>123725958.64</v>
      </c>
      <c r="G80" s="21">
        <v>66278563.640000001</v>
      </c>
      <c r="H80" s="21"/>
      <c r="I80" s="21"/>
      <c r="J80" s="21"/>
      <c r="K80" s="21"/>
      <c r="L80" s="21"/>
      <c r="M80" s="21">
        <v>5828168</v>
      </c>
    </row>
    <row r="81" spans="1:13" x14ac:dyDescent="0.25">
      <c r="A81" s="11" t="s">
        <v>69</v>
      </c>
      <c r="B81" s="21">
        <f t="shared" si="2"/>
        <v>2624428</v>
      </c>
      <c r="C81" s="21">
        <v>343640</v>
      </c>
      <c r="D81" s="21"/>
      <c r="E81" s="21">
        <v>2280788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14786362874.279997</v>
      </c>
      <c r="C82" s="14">
        <f t="shared" si="3"/>
        <v>4849364910.5900002</v>
      </c>
      <c r="D82" s="14">
        <f t="shared" si="3"/>
        <v>2263415513.7099996</v>
      </c>
      <c r="E82" s="14">
        <f t="shared" si="3"/>
        <v>2765789606.1599998</v>
      </c>
      <c r="F82" s="14">
        <f t="shared" si="3"/>
        <v>2913159972.6500001</v>
      </c>
      <c r="G82" s="14">
        <f t="shared" si="3"/>
        <v>1840509185.5100002</v>
      </c>
      <c r="H82" s="14">
        <f t="shared" si="3"/>
        <v>83401194.309999987</v>
      </c>
      <c r="I82" s="14">
        <f t="shared" si="3"/>
        <v>26810969.23</v>
      </c>
      <c r="J82" s="14">
        <f t="shared" si="3"/>
        <v>30359343.640000001</v>
      </c>
      <c r="K82" s="14">
        <f t="shared" si="3"/>
        <v>6922500</v>
      </c>
      <c r="L82" s="14">
        <f t="shared" si="3"/>
        <v>0</v>
      </c>
      <c r="M82" s="14">
        <f t="shared" si="3"/>
        <v>6629678.4800000004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139235277.87</v>
      </c>
      <c r="C87" s="21">
        <v>38920270.780000001</v>
      </c>
      <c r="D87" s="21">
        <v>8520045.4299999997</v>
      </c>
      <c r="E87" s="21">
        <v>26365199.59</v>
      </c>
      <c r="F87" s="21">
        <v>31921804.620000001</v>
      </c>
      <c r="G87" s="21">
        <v>33507957.449999999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24478841.119999997</v>
      </c>
      <c r="C88" s="21">
        <v>8252980.0700000003</v>
      </c>
      <c r="D88" s="21">
        <v>3363096.95</v>
      </c>
      <c r="E88" s="21">
        <v>5376019.0999999996</v>
      </c>
      <c r="F88" s="21">
        <v>5192056</v>
      </c>
      <c r="G88" s="21">
        <v>2294689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163714118.99000001</v>
      </c>
      <c r="C93" s="20">
        <f t="shared" ref="C93:M93" si="5">SUM(C87:C92)</f>
        <v>47173250.850000001</v>
      </c>
      <c r="D93" s="20">
        <f t="shared" si="5"/>
        <v>11883142.379999999</v>
      </c>
      <c r="E93" s="20">
        <f t="shared" si="5"/>
        <v>31741218.689999998</v>
      </c>
      <c r="F93" s="20">
        <f t="shared" si="5"/>
        <v>37113860.620000005</v>
      </c>
      <c r="G93" s="20">
        <f t="shared" si="5"/>
        <v>35802646.450000003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2220653542.7399998</v>
      </c>
      <c r="C98" s="21">
        <v>301371561.06</v>
      </c>
      <c r="D98" s="21">
        <v>250341473.86000001</v>
      </c>
      <c r="E98" s="21">
        <v>383499979.5</v>
      </c>
      <c r="F98" s="21">
        <v>542821714.29999995</v>
      </c>
      <c r="G98" s="21">
        <v>682795161.55999994</v>
      </c>
      <c r="H98" s="21">
        <v>32376166.260000002</v>
      </c>
      <c r="I98" s="21">
        <v>11790552.199999999</v>
      </c>
      <c r="J98" s="21">
        <v>10294434</v>
      </c>
      <c r="K98" s="21">
        <v>5362500</v>
      </c>
      <c r="L98" s="21"/>
      <c r="M98" s="21"/>
    </row>
    <row r="99" spans="1:13" x14ac:dyDescent="0.25">
      <c r="A99" s="19" t="s">
        <v>79</v>
      </c>
      <c r="B99" s="21">
        <f t="shared" ref="B99:B102" si="6">SUM(C99:M99)</f>
        <v>4317965870.2200003</v>
      </c>
      <c r="C99" s="21">
        <v>906973314.04999995</v>
      </c>
      <c r="D99" s="21">
        <v>551171148.11000001</v>
      </c>
      <c r="E99" s="21">
        <v>902869475.97000003</v>
      </c>
      <c r="F99" s="21">
        <v>1181033937.8800001</v>
      </c>
      <c r="G99" s="21">
        <v>741701723.82000005</v>
      </c>
      <c r="H99" s="21">
        <v>21544522.390000001</v>
      </c>
      <c r="I99" s="21">
        <v>4835851</v>
      </c>
      <c r="J99" s="21">
        <v>6275897</v>
      </c>
      <c r="K99" s="21">
        <v>1560000</v>
      </c>
      <c r="L99" s="21"/>
      <c r="M99" s="21"/>
    </row>
    <row r="100" spans="1:13" x14ac:dyDescent="0.25">
      <c r="A100" s="19" t="s">
        <v>80</v>
      </c>
      <c r="B100" s="21">
        <f t="shared" si="6"/>
        <v>2941108339.2900004</v>
      </c>
      <c r="C100" s="21">
        <v>836186780.72000003</v>
      </c>
      <c r="D100" s="21">
        <v>469567218.57999998</v>
      </c>
      <c r="E100" s="21">
        <v>580040778.10000002</v>
      </c>
      <c r="F100" s="21">
        <v>722320276.01999998</v>
      </c>
      <c r="G100" s="21">
        <v>297379057.80000001</v>
      </c>
      <c r="H100" s="21">
        <v>20989724.399999999</v>
      </c>
      <c r="I100" s="21">
        <v>5925663.0300000003</v>
      </c>
      <c r="J100" s="21">
        <v>8698840.6400000006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1637189205.3399997</v>
      </c>
      <c r="C101" s="21">
        <v>731064872.61000001</v>
      </c>
      <c r="D101" s="21">
        <v>337517572.07999998</v>
      </c>
      <c r="E101" s="21">
        <v>291289420.13999999</v>
      </c>
      <c r="F101" s="21">
        <v>201174946.59</v>
      </c>
      <c r="G101" s="21">
        <v>65422994.079999998</v>
      </c>
      <c r="H101" s="21">
        <v>5622717.2599999998</v>
      </c>
      <c r="I101" s="21"/>
      <c r="J101" s="21">
        <v>5090172</v>
      </c>
      <c r="K101" s="21"/>
      <c r="L101" s="21"/>
      <c r="M101" s="21">
        <v>6510.58</v>
      </c>
    </row>
    <row r="102" spans="1:13" x14ac:dyDescent="0.25">
      <c r="A102" s="19" t="s">
        <v>82</v>
      </c>
      <c r="B102" s="21">
        <f t="shared" si="6"/>
        <v>3669445916.6900005</v>
      </c>
      <c r="C102" s="21">
        <v>2073768382.1500001</v>
      </c>
      <c r="D102" s="21">
        <v>654818101.08000004</v>
      </c>
      <c r="E102" s="21">
        <v>608089952.45000005</v>
      </c>
      <c r="F102" s="21">
        <v>265809097.86000001</v>
      </c>
      <c r="G102" s="21">
        <v>53210248.25</v>
      </c>
      <c r="H102" s="21">
        <v>2868064</v>
      </c>
      <c r="I102" s="21">
        <v>4258903</v>
      </c>
      <c r="J102" s="21"/>
      <c r="K102" s="21"/>
      <c r="L102" s="21"/>
      <c r="M102" s="21">
        <v>6623167.9000000004</v>
      </c>
    </row>
    <row r="103" spans="1:13" ht="15.75" thickBot="1" x14ac:dyDescent="0.3">
      <c r="A103" s="10" t="s">
        <v>33</v>
      </c>
      <c r="B103" s="20">
        <f t="shared" ref="B103:M103" si="7">SUM(B98:B102)</f>
        <v>14786362874.280001</v>
      </c>
      <c r="C103" s="20">
        <f t="shared" si="7"/>
        <v>4849364910.5900002</v>
      </c>
      <c r="D103" s="20">
        <f t="shared" si="7"/>
        <v>2263415513.71</v>
      </c>
      <c r="E103" s="20">
        <f t="shared" si="7"/>
        <v>2765789606.1599998</v>
      </c>
      <c r="F103" s="20">
        <f t="shared" si="7"/>
        <v>2913159972.6500001</v>
      </c>
      <c r="G103" s="20">
        <f t="shared" si="7"/>
        <v>1840509185.51</v>
      </c>
      <c r="H103" s="20">
        <f t="shared" si="7"/>
        <v>83401194.310000017</v>
      </c>
      <c r="I103" s="20">
        <f t="shared" si="7"/>
        <v>26810969.23</v>
      </c>
      <c r="J103" s="20">
        <f t="shared" si="7"/>
        <v>30359343.640000001</v>
      </c>
      <c r="K103" s="20">
        <f t="shared" si="7"/>
        <v>6922500</v>
      </c>
      <c r="L103" s="20">
        <f t="shared" si="7"/>
        <v>0</v>
      </c>
      <c r="M103" s="20">
        <f t="shared" si="7"/>
        <v>6629678.4800000004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9608898626.1400013</v>
      </c>
      <c r="C108" s="21">
        <v>2972809010.3899999</v>
      </c>
      <c r="D108" s="21">
        <v>1314201766.1600001</v>
      </c>
      <c r="E108" s="21">
        <v>1694219961.54</v>
      </c>
      <c r="F108" s="21">
        <v>1928422277.01</v>
      </c>
      <c r="G108" s="21">
        <v>1578715297.28</v>
      </c>
      <c r="H108" s="21">
        <v>60757824.280000001</v>
      </c>
      <c r="I108" s="21">
        <v>18959808</v>
      </c>
      <c r="J108" s="21">
        <v>27260503</v>
      </c>
      <c r="K108" s="21">
        <v>6922500</v>
      </c>
      <c r="L108" s="21">
        <v>0</v>
      </c>
      <c r="M108" s="21">
        <v>6629678.4800000004</v>
      </c>
    </row>
    <row r="109" spans="1:13" x14ac:dyDescent="0.25">
      <c r="A109" s="19" t="s">
        <v>85</v>
      </c>
      <c r="B109" s="21">
        <f t="shared" ref="B109:B112" si="8">SUM(C109:M109)</f>
        <v>71844355.75</v>
      </c>
      <c r="C109" s="21">
        <v>63051156.75</v>
      </c>
      <c r="D109" s="21">
        <v>3072031</v>
      </c>
      <c r="E109" s="21">
        <v>3246168</v>
      </c>
      <c r="F109" s="21"/>
      <c r="G109" s="21">
        <v>2475000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5105619892.3899994</v>
      </c>
      <c r="C112" s="21">
        <v>1813504743.45</v>
      </c>
      <c r="D112" s="21">
        <v>946141716.54999995</v>
      </c>
      <c r="E112" s="21">
        <v>1068323476.62</v>
      </c>
      <c r="F112" s="21">
        <v>984737695.63999999</v>
      </c>
      <c r="G112" s="21">
        <v>259318888.22999999</v>
      </c>
      <c r="H112" s="21">
        <v>22643370.030000001</v>
      </c>
      <c r="I112" s="21">
        <v>7851161.2300000004</v>
      </c>
      <c r="J112" s="21">
        <v>3098840.64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14786362874.280001</v>
      </c>
      <c r="C113" s="20">
        <f t="shared" si="9"/>
        <v>4849364910.5900002</v>
      </c>
      <c r="D113" s="20">
        <f t="shared" si="9"/>
        <v>2263415513.71</v>
      </c>
      <c r="E113" s="20">
        <f t="shared" si="9"/>
        <v>2765789606.1599998</v>
      </c>
      <c r="F113" s="20">
        <f t="shared" si="9"/>
        <v>2913159972.6500001</v>
      </c>
      <c r="G113" s="20">
        <f t="shared" si="9"/>
        <v>1840509185.51</v>
      </c>
      <c r="H113" s="20">
        <f t="shared" si="9"/>
        <v>83401194.310000002</v>
      </c>
      <c r="I113" s="20">
        <f t="shared" si="9"/>
        <v>26810969.23</v>
      </c>
      <c r="J113" s="20">
        <f t="shared" si="9"/>
        <v>30359343.640000001</v>
      </c>
      <c r="K113" s="20">
        <f t="shared" si="9"/>
        <v>6922500</v>
      </c>
      <c r="L113" s="20">
        <f>SUM(L108:L112)</f>
        <v>0</v>
      </c>
      <c r="M113" s="20">
        <f>SUM(M108:M112)</f>
        <v>6629678.4800000004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14786362874.279997</v>
      </c>
      <c r="C118" s="21">
        <v>4849364910.5900002</v>
      </c>
      <c r="D118" s="21">
        <v>2263415513.71</v>
      </c>
      <c r="E118" s="21">
        <v>2765789606.1599998</v>
      </c>
      <c r="F118" s="21">
        <v>2913159972.6500001</v>
      </c>
      <c r="G118" s="21">
        <v>1840509185.51</v>
      </c>
      <c r="H118" s="21">
        <v>83401194.310000002</v>
      </c>
      <c r="I118" s="21">
        <v>26810969.23</v>
      </c>
      <c r="J118" s="21">
        <v>30359343.640000001</v>
      </c>
      <c r="K118" s="21">
        <v>6922500</v>
      </c>
      <c r="L118" s="21">
        <v>0</v>
      </c>
      <c r="M118" s="21">
        <v>6629678.4800000004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14786362874.279997</v>
      </c>
      <c r="C122" s="20">
        <f t="shared" si="11"/>
        <v>4849364910.5900002</v>
      </c>
      <c r="D122" s="20">
        <f t="shared" si="11"/>
        <v>2263415513.71</v>
      </c>
      <c r="E122" s="20">
        <f t="shared" si="11"/>
        <v>2765789606.1599998</v>
      </c>
      <c r="F122" s="20">
        <f t="shared" si="11"/>
        <v>2913159972.6500001</v>
      </c>
      <c r="G122" s="20">
        <f t="shared" si="11"/>
        <v>1840509185.51</v>
      </c>
      <c r="H122" s="20">
        <f t="shared" si="11"/>
        <v>83401194.310000002</v>
      </c>
      <c r="I122" s="20">
        <f t="shared" si="11"/>
        <v>26810969.23</v>
      </c>
      <c r="J122" s="20">
        <f t="shared" si="11"/>
        <v>30359343.640000001</v>
      </c>
      <c r="K122" s="20">
        <f t="shared" si="11"/>
        <v>6922500</v>
      </c>
      <c r="L122" s="20">
        <f t="shared" si="11"/>
        <v>0</v>
      </c>
      <c r="M122" s="20">
        <f t="shared" si="11"/>
        <v>6629678.4800000004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27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110</v>
      </c>
      <c r="B128" s="11" t="s">
        <v>109</v>
      </c>
      <c r="C128" s="27">
        <v>850000000</v>
      </c>
      <c r="D128" s="28">
        <v>41753</v>
      </c>
      <c r="E128" s="28">
        <v>42118</v>
      </c>
      <c r="F128" s="11" t="s">
        <v>86</v>
      </c>
      <c r="G128" s="11" t="s">
        <v>119</v>
      </c>
      <c r="H128" s="28">
        <v>39730</v>
      </c>
      <c r="I128" s="11">
        <v>4</v>
      </c>
    </row>
    <row r="129" spans="1:9" x14ac:dyDescent="0.25">
      <c r="A129" s="11" t="s">
        <v>111</v>
      </c>
      <c r="B129" s="11" t="s">
        <v>109</v>
      </c>
      <c r="C129" s="27">
        <v>2040000000</v>
      </c>
      <c r="D129" s="28">
        <v>42121</v>
      </c>
      <c r="E129" s="28">
        <v>42487</v>
      </c>
      <c r="F129" s="11" t="s">
        <v>118</v>
      </c>
      <c r="G129" s="11" t="s">
        <v>90</v>
      </c>
      <c r="H129" s="28">
        <v>39930</v>
      </c>
      <c r="I129" s="11">
        <v>6</v>
      </c>
    </row>
    <row r="130" spans="1:9" x14ac:dyDescent="0.25">
      <c r="A130" s="11" t="s">
        <v>112</v>
      </c>
      <c r="B130" s="11" t="s">
        <v>109</v>
      </c>
      <c r="C130" s="27">
        <v>1250000000</v>
      </c>
      <c r="D130" s="28">
        <v>43766</v>
      </c>
      <c r="E130" s="28">
        <v>44132</v>
      </c>
      <c r="F130" s="11" t="s">
        <v>86</v>
      </c>
      <c r="G130" s="11" t="s">
        <v>119</v>
      </c>
      <c r="H130" s="28">
        <v>40109</v>
      </c>
      <c r="I130" s="11">
        <v>7</v>
      </c>
    </row>
    <row r="131" spans="1:9" x14ac:dyDescent="0.25">
      <c r="A131" s="11" t="s">
        <v>113</v>
      </c>
      <c r="B131" s="11" t="s">
        <v>109</v>
      </c>
      <c r="C131" s="27">
        <v>646500000</v>
      </c>
      <c r="D131" s="28">
        <v>42524</v>
      </c>
      <c r="E131" s="28">
        <v>42889</v>
      </c>
      <c r="F131" s="11" t="s">
        <v>118</v>
      </c>
      <c r="G131" s="11" t="s">
        <v>90</v>
      </c>
      <c r="H131" s="28">
        <v>40330</v>
      </c>
      <c r="I131" s="11">
        <v>8</v>
      </c>
    </row>
    <row r="132" spans="1:9" x14ac:dyDescent="0.25">
      <c r="A132" s="11" t="s">
        <v>114</v>
      </c>
      <c r="B132" s="11" t="s">
        <v>109</v>
      </c>
      <c r="C132" s="27">
        <v>2000000000</v>
      </c>
      <c r="D132" s="28">
        <v>42536</v>
      </c>
      <c r="E132" s="28">
        <v>42901</v>
      </c>
      <c r="F132" s="11" t="s">
        <v>118</v>
      </c>
      <c r="G132" s="11" t="s">
        <v>90</v>
      </c>
      <c r="H132" s="28">
        <v>40703</v>
      </c>
      <c r="I132" s="11">
        <v>9</v>
      </c>
    </row>
    <row r="133" spans="1:9" x14ac:dyDescent="0.25">
      <c r="A133" s="11" t="s">
        <v>115</v>
      </c>
      <c r="B133" s="11" t="s">
        <v>109</v>
      </c>
      <c r="C133" s="27">
        <v>2650000000</v>
      </c>
      <c r="D133" s="28">
        <v>42907</v>
      </c>
      <c r="E133" s="28">
        <v>43272</v>
      </c>
      <c r="F133" s="11" t="s">
        <v>118</v>
      </c>
      <c r="G133" s="11" t="s">
        <v>90</v>
      </c>
      <c r="H133" s="28">
        <v>40919</v>
      </c>
      <c r="I133" s="11">
        <v>10</v>
      </c>
    </row>
    <row r="134" spans="1:9" x14ac:dyDescent="0.25">
      <c r="A134" s="11" t="s">
        <v>116</v>
      </c>
      <c r="B134" s="11" t="s">
        <v>109</v>
      </c>
      <c r="C134" s="27">
        <v>1000000000</v>
      </c>
      <c r="D134" s="28">
        <v>42172</v>
      </c>
      <c r="E134" s="28">
        <v>42538</v>
      </c>
      <c r="F134" s="11" t="s">
        <v>118</v>
      </c>
      <c r="G134" s="11" t="s">
        <v>90</v>
      </c>
      <c r="H134" s="28">
        <v>40976</v>
      </c>
      <c r="I134" s="11">
        <v>11</v>
      </c>
    </row>
    <row r="135" spans="1:9" x14ac:dyDescent="0.25">
      <c r="A135" s="11" t="s">
        <v>117</v>
      </c>
      <c r="B135" s="11" t="s">
        <v>109</v>
      </c>
      <c r="C135" s="27">
        <v>500000000</v>
      </c>
      <c r="D135" s="28">
        <v>43271</v>
      </c>
      <c r="E135" s="28">
        <v>43636</v>
      </c>
      <c r="F135" s="11" t="s">
        <v>118</v>
      </c>
      <c r="G135" s="11" t="s">
        <v>90</v>
      </c>
      <c r="H135" s="28">
        <v>41173</v>
      </c>
      <c r="I135" s="11">
        <v>12</v>
      </c>
    </row>
    <row r="138" spans="1:9" ht="15.75" x14ac:dyDescent="0.25">
      <c r="A138" s="6" t="s">
        <v>133</v>
      </c>
    </row>
    <row r="139" spans="1:9" x14ac:dyDescent="0.25">
      <c r="A139" s="25" t="s">
        <v>103</v>
      </c>
      <c r="B139" s="25" t="s">
        <v>94</v>
      </c>
      <c r="C139" s="25" t="s">
        <v>104</v>
      </c>
      <c r="D139" s="25" t="s">
        <v>95</v>
      </c>
      <c r="E139" s="25" t="s">
        <v>105</v>
      </c>
      <c r="F139" s="25" t="s">
        <v>106</v>
      </c>
      <c r="G139" s="25" t="s">
        <v>123</v>
      </c>
    </row>
    <row r="140" spans="1:9" x14ac:dyDescent="0.25">
      <c r="A140" s="11" t="s">
        <v>120</v>
      </c>
      <c r="B140" s="11" t="s">
        <v>121</v>
      </c>
      <c r="C140" s="11" t="s">
        <v>122</v>
      </c>
      <c r="D140" s="11" t="s">
        <v>3</v>
      </c>
      <c r="E140" s="12">
        <v>302928662</v>
      </c>
      <c r="F140" s="11"/>
      <c r="G140" s="11" t="s">
        <v>126</v>
      </c>
      <c r="H140" s="17"/>
      <c r="I140" s="17"/>
    </row>
    <row r="141" spans="1:9" x14ac:dyDescent="0.25">
      <c r="A141" s="11" t="s">
        <v>124</v>
      </c>
      <c r="B141" s="11" t="s">
        <v>121</v>
      </c>
      <c r="C141" s="11" t="s">
        <v>122</v>
      </c>
      <c r="D141" s="11" t="s">
        <v>3</v>
      </c>
      <c r="E141" s="12">
        <v>170928877</v>
      </c>
      <c r="F141" s="11"/>
      <c r="G141" s="11" t="s">
        <v>125</v>
      </c>
      <c r="H141" s="17"/>
      <c r="I141" s="17"/>
    </row>
    <row r="144" spans="1:9" ht="15.75" x14ac:dyDescent="0.25">
      <c r="A144" s="6" t="s">
        <v>140</v>
      </c>
    </row>
    <row r="145" spans="1:3" ht="15.75" thickBot="1" x14ac:dyDescent="0.3">
      <c r="A145" s="10" t="s">
        <v>147</v>
      </c>
      <c r="B145" s="22" t="s">
        <v>35</v>
      </c>
      <c r="C145" s="39"/>
    </row>
    <row r="146" spans="1:3" x14ac:dyDescent="0.25">
      <c r="A146" s="13" t="s">
        <v>141</v>
      </c>
      <c r="B146" s="21">
        <v>1801174641</v>
      </c>
      <c r="C146" s="40"/>
    </row>
    <row r="147" spans="1:3" x14ac:dyDescent="0.25">
      <c r="A147" s="13" t="s">
        <v>142</v>
      </c>
      <c r="B147" s="21">
        <v>4426050509</v>
      </c>
      <c r="C147" s="40"/>
    </row>
    <row r="148" spans="1:3" x14ac:dyDescent="0.25">
      <c r="A148" s="13" t="s">
        <v>143</v>
      </c>
      <c r="B148" s="21">
        <v>3676293212</v>
      </c>
      <c r="C148" s="40"/>
    </row>
    <row r="149" spans="1:3" x14ac:dyDescent="0.25">
      <c r="A149" s="13" t="s">
        <v>144</v>
      </c>
      <c r="B149" s="21">
        <v>2575295387</v>
      </c>
      <c r="C149" s="40"/>
    </row>
    <row r="150" spans="1:3" x14ac:dyDescent="0.25">
      <c r="A150" s="13" t="s">
        <v>145</v>
      </c>
      <c r="B150" s="21">
        <v>1123812007</v>
      </c>
      <c r="C150" s="40"/>
    </row>
    <row r="151" spans="1:3" x14ac:dyDescent="0.25">
      <c r="A151" s="13" t="s">
        <v>146</v>
      </c>
      <c r="B151" s="21">
        <v>1183737118</v>
      </c>
      <c r="C151" s="40"/>
    </row>
    <row r="152" spans="1:3" ht="15.75" thickBot="1" x14ac:dyDescent="0.3">
      <c r="A152" s="10" t="s">
        <v>33</v>
      </c>
      <c r="B152" s="20">
        <f>SUM(B146:B151)</f>
        <v>14786362874</v>
      </c>
      <c r="C152" s="35"/>
    </row>
    <row r="153" spans="1:3" s="36" customFormat="1" x14ac:dyDescent="0.25">
      <c r="A153" s="34"/>
      <c r="B153" s="35"/>
      <c r="C153" s="35"/>
    </row>
    <row r="155" spans="1:3" ht="15.75" x14ac:dyDescent="0.25">
      <c r="A155" s="6" t="s">
        <v>107</v>
      </c>
    </row>
  </sheetData>
  <pageMargins left="0.7" right="0.7" top="0.75" bottom="0.75" header="0.3" footer="0.3"/>
  <pageSetup paperSize="9" scale="42" orientation="landscape" r:id="rId1"/>
  <drawing r:id="rId2"/>
  <legacyDrawing r:id="rId3"/>
  <oleObjects>
    <mc:AlternateContent xmlns:mc="http://schemas.openxmlformats.org/markup-compatibility/2006">
      <mc:Choice Requires="x14">
        <oleObject progId="Excel.Sheet.12" shapeId="12289" r:id="rId4">
          <objectPr defaultSize="0" r:id="rId5">
            <anchor moveWithCells="1">
              <from>
                <xdr:col>0</xdr:col>
                <xdr:colOff>66675</xdr:colOff>
                <xdr:row>155</xdr:row>
                <xdr:rowOff>104775</xdr:rowOff>
              </from>
              <to>
                <xdr:col>8</xdr:col>
                <xdr:colOff>1495425</xdr:colOff>
                <xdr:row>184</xdr:row>
                <xdr:rowOff>85725</xdr:rowOff>
              </to>
            </anchor>
          </objectPr>
        </oleObject>
      </mc:Choice>
      <mc:Fallback>
        <oleObject progId="Excel.Sheet.12" shapeId="1228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zoomScale="80" zoomScaleNormal="80" workbookViewId="0"/>
  </sheetViews>
  <sheetFormatPr baseColWidth="10" defaultColWidth="9.140625" defaultRowHeight="15" x14ac:dyDescent="0.25"/>
  <cols>
    <col min="1" max="1" width="34.710937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41639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v>14808716004.860004</v>
      </c>
    </row>
    <row r="8" spans="1:2" s="2" customFormat="1" x14ac:dyDescent="0.25">
      <c r="A8" s="8" t="s">
        <v>11</v>
      </c>
      <c r="B8" s="29">
        <v>1501745.8680519222</v>
      </c>
    </row>
    <row r="9" spans="1:2" s="2" customFormat="1" x14ac:dyDescent="0.25">
      <c r="A9" s="8" t="s">
        <v>12</v>
      </c>
      <c r="B9" s="29">
        <v>9861</v>
      </c>
    </row>
    <row r="10" spans="1:2" s="2" customFormat="1" x14ac:dyDescent="0.25">
      <c r="A10" s="8" t="s">
        <v>9</v>
      </c>
      <c r="B10" s="30">
        <v>6.2757285827587427E-3</v>
      </c>
    </row>
    <row r="11" spans="1:2" s="2" customFormat="1" x14ac:dyDescent="0.25">
      <c r="A11" s="8" t="s">
        <v>13</v>
      </c>
      <c r="B11" s="9">
        <v>37</v>
      </c>
    </row>
    <row r="12" spans="1:2" s="2" customFormat="1" x14ac:dyDescent="0.25">
      <c r="A12" s="8" t="s">
        <v>14</v>
      </c>
      <c r="B12" s="9">
        <v>202</v>
      </c>
    </row>
    <row r="13" spans="1:2" s="2" customFormat="1" x14ac:dyDescent="0.25">
      <c r="A13" s="8" t="s">
        <v>15</v>
      </c>
      <c r="B13" s="29">
        <v>8999</v>
      </c>
    </row>
    <row r="14" spans="1:2" s="2" customFormat="1" x14ac:dyDescent="0.25">
      <c r="A14" s="8" t="s">
        <v>16</v>
      </c>
      <c r="B14" s="29">
        <v>9015</v>
      </c>
    </row>
    <row r="15" spans="1:2" s="2" customFormat="1" x14ac:dyDescent="0.25">
      <c r="A15" s="8" t="s">
        <v>6</v>
      </c>
      <c r="B15" s="30">
        <v>0.48425854897977549</v>
      </c>
    </row>
    <row r="16" spans="1:2" s="2" customFormat="1" x14ac:dyDescent="0.25">
      <c r="A16" s="8" t="s">
        <v>7</v>
      </c>
      <c r="B16" s="30">
        <v>0.50866770473779366</v>
      </c>
    </row>
    <row r="17" spans="1:4" s="2" customFormat="1" x14ac:dyDescent="0.25">
      <c r="A17" s="8" t="s">
        <v>137</v>
      </c>
      <c r="B17" s="30">
        <v>0.51214463097641716</v>
      </c>
    </row>
    <row r="18" spans="1:4" s="2" customFormat="1" x14ac:dyDescent="0.25">
      <c r="A18" s="8" t="s">
        <v>138</v>
      </c>
      <c r="B18" s="30">
        <v>0.53814392592899185</v>
      </c>
    </row>
    <row r="19" spans="1:4" s="2" customFormat="1" x14ac:dyDescent="0.25">
      <c r="A19" s="8" t="s">
        <v>8</v>
      </c>
      <c r="B19" s="30">
        <v>0.34843908270349694</v>
      </c>
    </row>
    <row r="20" spans="1:4" s="2" customFormat="1" x14ac:dyDescent="0.25">
      <c r="A20" s="8" t="s">
        <v>17</v>
      </c>
      <c r="B20" s="30">
        <v>1.8584539166642119E-3</v>
      </c>
    </row>
    <row r="21" spans="1:4" s="2" customFormat="1" x14ac:dyDescent="0.25">
      <c r="A21" s="8" t="s">
        <v>18</v>
      </c>
      <c r="B21" s="29">
        <v>403312092</v>
      </c>
    </row>
    <row r="22" spans="1:4" s="2" customFormat="1" x14ac:dyDescent="0.25">
      <c r="A22" s="32" t="s">
        <v>139</v>
      </c>
      <c r="B22" s="33">
        <v>1.26</v>
      </c>
    </row>
    <row r="23" spans="1:4" s="2" customFormat="1" x14ac:dyDescent="0.25">
      <c r="A23" s="32" t="s">
        <v>135</v>
      </c>
      <c r="B23" s="33">
        <v>1.21</v>
      </c>
    </row>
    <row r="24" spans="1:4" s="2" customFormat="1" x14ac:dyDescent="0.25">
      <c r="A24" s="32" t="s">
        <v>136</v>
      </c>
      <c r="B24" s="33">
        <v>1.1599999999999999</v>
      </c>
    </row>
    <row r="25" spans="1:4" s="2" customFormat="1" ht="15.75" thickBot="1" x14ac:dyDescent="0.3">
      <c r="A25" s="10" t="s">
        <v>19</v>
      </c>
      <c r="B25" s="31">
        <f>B7+B21</f>
        <v>15212028096.860004</v>
      </c>
    </row>
    <row r="28" spans="1:4" ht="15.75" x14ac:dyDescent="0.25">
      <c r="A28" s="6" t="s">
        <v>21</v>
      </c>
    </row>
    <row r="29" spans="1:4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4" x14ac:dyDescent="0.25">
      <c r="A30" s="13" t="s">
        <v>22</v>
      </c>
      <c r="B30" s="21">
        <v>4940225645.9700012</v>
      </c>
      <c r="C30" s="21">
        <v>4451</v>
      </c>
      <c r="D30" s="15">
        <f t="shared" ref="D30:D40" si="0">B30/$B$41</f>
        <v>0.3336025651615368</v>
      </c>
    </row>
    <row r="31" spans="1:4" x14ac:dyDescent="0.25">
      <c r="A31" s="13" t="s">
        <v>23</v>
      </c>
      <c r="B31" s="21">
        <v>2348710409.0400004</v>
      </c>
      <c r="C31" s="21">
        <v>1296</v>
      </c>
      <c r="D31" s="15">
        <f t="shared" si="0"/>
        <v>0.1586032447559389</v>
      </c>
    </row>
    <row r="32" spans="1:4" x14ac:dyDescent="0.25">
      <c r="A32" s="13" t="s">
        <v>24</v>
      </c>
      <c r="B32" s="21">
        <v>2725589077.6000004</v>
      </c>
      <c r="C32" s="21">
        <v>1276</v>
      </c>
      <c r="D32" s="15">
        <f t="shared" si="0"/>
        <v>0.18405303178921809</v>
      </c>
    </row>
    <row r="33" spans="1:4" x14ac:dyDescent="0.25">
      <c r="A33" s="13" t="s">
        <v>25</v>
      </c>
      <c r="B33" s="21">
        <v>2831691898.9999995</v>
      </c>
      <c r="C33" s="21">
        <v>1275</v>
      </c>
      <c r="D33" s="15">
        <f t="shared" si="0"/>
        <v>0.19121792180163899</v>
      </c>
    </row>
    <row r="34" spans="1:4" x14ac:dyDescent="0.25">
      <c r="A34" s="13" t="s">
        <v>26</v>
      </c>
      <c r="B34" s="21">
        <v>1840769075.55</v>
      </c>
      <c r="C34" s="21">
        <v>766</v>
      </c>
      <c r="D34" s="15">
        <f t="shared" si="0"/>
        <v>0.12430308440960627</v>
      </c>
    </row>
    <row r="35" spans="1:4" x14ac:dyDescent="0.25">
      <c r="A35" s="13" t="s">
        <v>27</v>
      </c>
      <c r="B35" s="21">
        <v>55689986.730000004</v>
      </c>
      <c r="C35" s="21">
        <v>28</v>
      </c>
      <c r="D35" s="15">
        <f t="shared" si="0"/>
        <v>3.7606222383982095E-3</v>
      </c>
    </row>
    <row r="36" spans="1:4" x14ac:dyDescent="0.25">
      <c r="A36" s="13" t="s">
        <v>28</v>
      </c>
      <c r="B36" s="21">
        <v>38726208.920000002</v>
      </c>
      <c r="C36" s="21">
        <v>15</v>
      </c>
      <c r="D36" s="15">
        <f t="shared" si="0"/>
        <v>2.6150956576715114E-3</v>
      </c>
    </row>
    <row r="37" spans="1:4" x14ac:dyDescent="0.25">
      <c r="A37" s="13" t="s">
        <v>29</v>
      </c>
      <c r="B37" s="21">
        <v>17744084.640000001</v>
      </c>
      <c r="C37" s="21">
        <v>6</v>
      </c>
      <c r="D37" s="15">
        <f t="shared" si="0"/>
        <v>1.1982189836159095E-3</v>
      </c>
    </row>
    <row r="38" spans="1:4" x14ac:dyDescent="0.25">
      <c r="A38" s="13" t="s">
        <v>30</v>
      </c>
      <c r="B38" s="21">
        <v>3347874</v>
      </c>
      <c r="C38" s="21">
        <v>2</v>
      </c>
      <c r="D38" s="15">
        <f t="shared" si="0"/>
        <v>2.2607456304120341E-4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6221743.4099999992</v>
      </c>
      <c r="C40" s="21">
        <v>3</v>
      </c>
      <c r="D40" s="15">
        <f t="shared" si="0"/>
        <v>4.2014063933416747E-4</v>
      </c>
    </row>
    <row r="41" spans="1:4" ht="15.75" thickBot="1" x14ac:dyDescent="0.3">
      <c r="A41" s="10" t="s">
        <v>33</v>
      </c>
      <c r="B41" s="14">
        <f>SUM(B30:B40)</f>
        <v>14808716004.860001</v>
      </c>
      <c r="C41" s="14">
        <f>SUM(C30:C40)</f>
        <v>9118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4028896349.71</v>
      </c>
      <c r="C46" s="21">
        <v>3695</v>
      </c>
      <c r="D46" s="15">
        <f>B46/$B$7</f>
        <v>0.2720625034869853</v>
      </c>
    </row>
    <row r="47" spans="1:4" x14ac:dyDescent="0.25">
      <c r="A47" s="13" t="s">
        <v>23</v>
      </c>
      <c r="B47" s="21">
        <v>2319160820.9400001</v>
      </c>
      <c r="C47" s="21">
        <v>1234</v>
      </c>
      <c r="D47" s="15">
        <f>B47/$B$41</f>
        <v>0.15660782610584781</v>
      </c>
    </row>
    <row r="48" spans="1:4" x14ac:dyDescent="0.25">
      <c r="A48" s="13" t="s">
        <v>24</v>
      </c>
      <c r="B48" s="21">
        <v>3075420981.0700011</v>
      </c>
      <c r="C48" s="21">
        <v>1668</v>
      </c>
      <c r="D48" s="15">
        <f>B48/$B$41</f>
        <v>0.20767641030192582</v>
      </c>
    </row>
    <row r="49" spans="1:13" x14ac:dyDescent="0.25">
      <c r="A49" s="13" t="s">
        <v>25</v>
      </c>
      <c r="B49" s="21">
        <v>2887593195.8600001</v>
      </c>
      <c r="C49" s="21">
        <v>1355</v>
      </c>
      <c r="D49" s="15">
        <f>B49/$B$41</f>
        <v>0.1949928133480536</v>
      </c>
    </row>
    <row r="50" spans="1:13" x14ac:dyDescent="0.25">
      <c r="A50" s="13" t="s">
        <v>26</v>
      </c>
      <c r="B50" s="21">
        <v>2478602123.8299999</v>
      </c>
      <c r="C50" s="21">
        <v>1160</v>
      </c>
      <c r="D50" s="15">
        <f>B50/$B$41</f>
        <v>0.16737454638312732</v>
      </c>
    </row>
    <row r="51" spans="1:13" x14ac:dyDescent="0.25">
      <c r="A51" s="13" t="s">
        <v>27</v>
      </c>
      <c r="B51" s="21">
        <v>8443502.4499999993</v>
      </c>
      <c r="C51" s="21">
        <v>8</v>
      </c>
      <c r="D51" s="15">
        <f t="shared" ref="D51:D56" si="1">B51/$B$7</f>
        <v>5.7017113754014633E-4</v>
      </c>
    </row>
    <row r="52" spans="1:13" x14ac:dyDescent="0.25">
      <c r="A52" s="13" t="s">
        <v>28</v>
      </c>
      <c r="B52" s="21">
        <v>6846802</v>
      </c>
      <c r="C52" s="21">
        <v>4</v>
      </c>
      <c r="D52" s="15">
        <f t="shared" si="1"/>
        <v>4.6234947025474587E-4</v>
      </c>
    </row>
    <row r="53" spans="1:13" x14ac:dyDescent="0.25">
      <c r="A53" s="13" t="s">
        <v>29</v>
      </c>
      <c r="B53" s="21">
        <v>3752229</v>
      </c>
      <c r="C53" s="21">
        <v>2</v>
      </c>
      <c r="D53" s="15">
        <f t="shared" si="1"/>
        <v>2.5337976626525711E-4</v>
      </c>
    </row>
    <row r="54" spans="1:13" x14ac:dyDescent="0.25">
      <c r="A54" s="13" t="s">
        <v>30</v>
      </c>
      <c r="B54" s="21"/>
      <c r="C54" s="21"/>
      <c r="D54" s="15">
        <f t="shared" si="1"/>
        <v>0</v>
      </c>
    </row>
    <row r="55" spans="1:13" x14ac:dyDescent="0.25">
      <c r="A55" s="13" t="s">
        <v>31</v>
      </c>
      <c r="B55" s="21"/>
      <c r="C55" s="21"/>
      <c r="D55" s="1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14808716004.860003</v>
      </c>
      <c r="C57" s="14">
        <f>SUM(C46:C56)</f>
        <v>9126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4822693322.0299997</v>
      </c>
      <c r="C62" s="21">
        <v>1654384086.9299998</v>
      </c>
      <c r="D62" s="21">
        <v>793652311.63999999</v>
      </c>
      <c r="E62" s="21">
        <v>954246930.57000005</v>
      </c>
      <c r="F62" s="21">
        <v>904807389.84999979</v>
      </c>
      <c r="G62" s="21">
        <v>477339940.14999998</v>
      </c>
      <c r="H62" s="21">
        <v>13559482</v>
      </c>
      <c r="I62" s="21">
        <v>16211431.890000001</v>
      </c>
      <c r="J62" s="21">
        <v>8491749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97968578.400000006</v>
      </c>
      <c r="C63" s="21">
        <v>39203300.090000004</v>
      </c>
      <c r="D63" s="21">
        <v>12121865.719999999</v>
      </c>
      <c r="E63" s="21">
        <v>14639566.16</v>
      </c>
      <c r="F63" s="21">
        <v>17966943</v>
      </c>
      <c r="G63" s="21">
        <v>12091094.43</v>
      </c>
      <c r="H63" s="21">
        <v>1945809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856309031.65999985</v>
      </c>
      <c r="C64" s="21">
        <v>192747288.58999997</v>
      </c>
      <c r="D64" s="21">
        <v>107461383.76000001</v>
      </c>
      <c r="E64" s="21">
        <v>172786108.72</v>
      </c>
      <c r="F64" s="21">
        <v>217878906.31999999</v>
      </c>
      <c r="G64" s="21">
        <v>158970344.26999998</v>
      </c>
      <c r="H64" s="21">
        <v>6465000</v>
      </c>
      <c r="I64" s="21"/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15065618</v>
      </c>
      <c r="C65" s="21">
        <v>7895016</v>
      </c>
      <c r="D65" s="21"/>
      <c r="E65" s="21">
        <v>2285374</v>
      </c>
      <c r="F65" s="21">
        <v>502731</v>
      </c>
      <c r="G65" s="21">
        <v>4382497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139765472</v>
      </c>
      <c r="C66" s="21">
        <v>41861589.450000003</v>
      </c>
      <c r="D66" s="21">
        <v>29022563.149999999</v>
      </c>
      <c r="E66" s="21">
        <v>23963123.879999999</v>
      </c>
      <c r="F66" s="21">
        <v>28222040.52</v>
      </c>
      <c r="G66" s="21">
        <v>16696155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719931383.22000003</v>
      </c>
      <c r="C67" s="21">
        <v>196268933.82000002</v>
      </c>
      <c r="D67" s="21">
        <v>106935800.49999999</v>
      </c>
      <c r="E67" s="21">
        <v>123260910.92</v>
      </c>
      <c r="F67" s="21">
        <v>166891624.52000001</v>
      </c>
      <c r="G67" s="21">
        <v>120300775.45</v>
      </c>
      <c r="H67" s="21">
        <v>3090398.01</v>
      </c>
      <c r="I67" s="21"/>
      <c r="J67" s="21">
        <v>3182940</v>
      </c>
      <c r="K67" s="21"/>
      <c r="L67" s="21"/>
      <c r="M67" s="21"/>
    </row>
    <row r="68" spans="1:13" x14ac:dyDescent="0.25">
      <c r="A68" s="11" t="s">
        <v>55</v>
      </c>
      <c r="B68" s="21">
        <f t="shared" si="2"/>
        <v>198013605.92000002</v>
      </c>
      <c r="C68" s="21">
        <v>53124265.910000004</v>
      </c>
      <c r="D68" s="21">
        <v>29678371.379999999</v>
      </c>
      <c r="E68" s="21">
        <v>31014471.789999999</v>
      </c>
      <c r="F68" s="21">
        <v>59413145.18</v>
      </c>
      <c r="G68" s="21">
        <v>24783351.66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76544846.659999996</v>
      </c>
      <c r="C69" s="21">
        <v>34056015.740000002</v>
      </c>
      <c r="D69" s="21">
        <v>7679864.5999999996</v>
      </c>
      <c r="E69" s="21">
        <v>7797876.3200000003</v>
      </c>
      <c r="F69" s="21">
        <v>14316180</v>
      </c>
      <c r="G69" s="21">
        <v>12694910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30103073.41</v>
      </c>
      <c r="C70" s="21">
        <v>9334668.5</v>
      </c>
      <c r="D70" s="21">
        <v>1580102</v>
      </c>
      <c r="E70" s="21">
        <v>6351285.9100000001</v>
      </c>
      <c r="F70" s="21">
        <v>11247017</v>
      </c>
      <c r="G70" s="21">
        <v>1590000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126772368.47</v>
      </c>
      <c r="C71" s="21">
        <v>37526256.959999993</v>
      </c>
      <c r="D71" s="21">
        <v>13256095.140000001</v>
      </c>
      <c r="E71" s="21">
        <v>39881635.390000001</v>
      </c>
      <c r="F71" s="21">
        <v>27716018.98</v>
      </c>
      <c r="G71" s="21">
        <v>8392362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4718326294.5600004</v>
      </c>
      <c r="C72" s="21">
        <v>1800819090.0300002</v>
      </c>
      <c r="D72" s="21">
        <v>758642980.00000012</v>
      </c>
      <c r="E72" s="21">
        <v>790015172.13</v>
      </c>
      <c r="F72" s="21">
        <v>716019380.75000012</v>
      </c>
      <c r="G72" s="21">
        <v>610769459.60000002</v>
      </c>
      <c r="H72" s="21">
        <v>18491585</v>
      </c>
      <c r="I72" s="21">
        <v>17140964</v>
      </c>
      <c r="J72" s="21">
        <v>6069395.6400000006</v>
      </c>
      <c r="K72" s="21"/>
      <c r="L72" s="21"/>
      <c r="M72" s="21">
        <v>358267.41000000003</v>
      </c>
    </row>
    <row r="73" spans="1:13" x14ac:dyDescent="0.25">
      <c r="A73" s="11" t="s">
        <v>60</v>
      </c>
      <c r="B73" s="21">
        <f t="shared" si="2"/>
        <v>549472906.28000009</v>
      </c>
      <c r="C73" s="21">
        <v>118863072.15000002</v>
      </c>
      <c r="D73" s="21">
        <v>89740959.159999996</v>
      </c>
      <c r="E73" s="21">
        <v>119633888.79000002</v>
      </c>
      <c r="F73" s="21">
        <v>124613730.38000001</v>
      </c>
      <c r="G73" s="21">
        <v>85946043.079999998</v>
      </c>
      <c r="H73" s="21">
        <v>10675212.719999999</v>
      </c>
      <c r="I73" s="21"/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1089598847.0900002</v>
      </c>
      <c r="C74" s="21">
        <v>315417038.45000005</v>
      </c>
      <c r="D74" s="21">
        <v>189706219.64999998</v>
      </c>
      <c r="E74" s="21">
        <v>212837365.47999999</v>
      </c>
      <c r="F74" s="21">
        <v>235040841.99000004</v>
      </c>
      <c r="G74" s="21">
        <v>136597381.51999998</v>
      </c>
      <c r="H74" s="21"/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11481130.34</v>
      </c>
      <c r="C75" s="21">
        <v>2994853.9099999997</v>
      </c>
      <c r="D75" s="21">
        <v>1085524</v>
      </c>
      <c r="E75" s="21">
        <v>5664752.4299999997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359852061.45999998</v>
      </c>
      <c r="C76" s="21">
        <v>124053553.13</v>
      </c>
      <c r="D76" s="21">
        <v>69039409</v>
      </c>
      <c r="E76" s="21">
        <v>50859024.579999998</v>
      </c>
      <c r="F76" s="21">
        <v>61332572.079999998</v>
      </c>
      <c r="G76" s="21">
        <v>54567502.670000002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108383986.11</v>
      </c>
      <c r="C77" s="21">
        <v>29811107.600000001</v>
      </c>
      <c r="D77" s="21">
        <v>19357924.91</v>
      </c>
      <c r="E77" s="21">
        <v>18829503.270000003</v>
      </c>
      <c r="F77" s="21">
        <v>27087713.329999998</v>
      </c>
      <c r="G77" s="21">
        <v>13297737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188561337.81</v>
      </c>
      <c r="C78" s="21">
        <v>76588581.920000002</v>
      </c>
      <c r="D78" s="21">
        <v>40944633.93</v>
      </c>
      <c r="E78" s="21">
        <v>30748032.369999997</v>
      </c>
      <c r="F78" s="21">
        <v>38172918.630000003</v>
      </c>
      <c r="G78" s="21">
        <v>2107170.96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191326285.09999999</v>
      </c>
      <c r="C79" s="21">
        <v>51795367.289999999</v>
      </c>
      <c r="D79" s="21">
        <v>22814556.279999997</v>
      </c>
      <c r="E79" s="21">
        <v>29121325.469999999</v>
      </c>
      <c r="F79" s="21">
        <v>48113089.920000002</v>
      </c>
      <c r="G79" s="21">
        <v>29297759.109999999</v>
      </c>
      <c r="H79" s="21">
        <v>1462500</v>
      </c>
      <c r="I79" s="21">
        <v>5373813.0299999993</v>
      </c>
      <c r="J79" s="21"/>
      <c r="K79" s="21">
        <v>3347874</v>
      </c>
      <c r="L79" s="21"/>
      <c r="M79" s="21"/>
    </row>
    <row r="80" spans="1:13" x14ac:dyDescent="0.25">
      <c r="A80" s="11" t="s">
        <v>67</v>
      </c>
      <c r="B80" s="21">
        <f t="shared" si="2"/>
        <v>505901589.34000003</v>
      </c>
      <c r="C80" s="21">
        <v>153130107.5</v>
      </c>
      <c r="D80" s="21">
        <v>55989844.219999999</v>
      </c>
      <c r="E80" s="21">
        <v>89359914.420000002</v>
      </c>
      <c r="F80" s="21">
        <v>130613655.55000001</v>
      </c>
      <c r="G80" s="21">
        <v>70944591.650000006</v>
      </c>
      <c r="H80" s="21"/>
      <c r="I80" s="21"/>
      <c r="J80" s="21"/>
      <c r="K80" s="21"/>
      <c r="L80" s="21"/>
      <c r="M80" s="21">
        <v>5863476</v>
      </c>
    </row>
    <row r="81" spans="1:13" x14ac:dyDescent="0.25">
      <c r="A81" s="11" t="s">
        <v>69</v>
      </c>
      <c r="B81" s="21">
        <f t="shared" si="2"/>
        <v>2644267</v>
      </c>
      <c r="C81" s="21">
        <v>351452</v>
      </c>
      <c r="D81" s="21"/>
      <c r="E81" s="21">
        <v>2292815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14808716004.860001</v>
      </c>
      <c r="C82" s="14">
        <f t="shared" si="3"/>
        <v>4940225645.9700003</v>
      </c>
      <c r="D82" s="14">
        <f t="shared" si="3"/>
        <v>2348710409.04</v>
      </c>
      <c r="E82" s="14">
        <f t="shared" si="3"/>
        <v>2725589077.5999999</v>
      </c>
      <c r="F82" s="14">
        <f t="shared" si="3"/>
        <v>2831691899.0000005</v>
      </c>
      <c r="G82" s="14">
        <f t="shared" si="3"/>
        <v>1840769075.55</v>
      </c>
      <c r="H82" s="14">
        <f t="shared" si="3"/>
        <v>55689986.729999997</v>
      </c>
      <c r="I82" s="14">
        <f t="shared" si="3"/>
        <v>38726208.920000002</v>
      </c>
      <c r="J82" s="14">
        <f t="shared" si="3"/>
        <v>17744084.640000001</v>
      </c>
      <c r="K82" s="14">
        <f t="shared" si="3"/>
        <v>3347874</v>
      </c>
      <c r="L82" s="14">
        <f t="shared" si="3"/>
        <v>0</v>
      </c>
      <c r="M82" s="14">
        <f t="shared" si="3"/>
        <v>6221743.4100000001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164726039.39000002</v>
      </c>
      <c r="C87" s="21">
        <v>36903165.579999998</v>
      </c>
      <c r="D87" s="21">
        <v>16935640</v>
      </c>
      <c r="E87" s="21">
        <v>31924238.750000004</v>
      </c>
      <c r="F87" s="21">
        <v>48745827.780000001</v>
      </c>
      <c r="G87" s="21">
        <v>22572167.280000001</v>
      </c>
      <c r="H87" s="21">
        <v>7645000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32252263.289999999</v>
      </c>
      <c r="C88" s="21">
        <v>6966938.9100000001</v>
      </c>
      <c r="D88" s="21">
        <v>4975792.4800000004</v>
      </c>
      <c r="E88" s="21"/>
      <c r="F88" s="21">
        <v>6447373</v>
      </c>
      <c r="G88" s="21">
        <v>13862158.9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5061542.51</v>
      </c>
      <c r="C90" s="21">
        <v>882668</v>
      </c>
      <c r="D90" s="21">
        <v>4178874.51</v>
      </c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202039845.19</v>
      </c>
      <c r="C93" s="20">
        <f t="shared" ref="C93:M93" si="5">SUM(C87:C92)</f>
        <v>44752772.489999995</v>
      </c>
      <c r="D93" s="20">
        <f t="shared" si="5"/>
        <v>26090306.990000002</v>
      </c>
      <c r="E93" s="20">
        <f t="shared" si="5"/>
        <v>31924238.750000004</v>
      </c>
      <c r="F93" s="20">
        <f t="shared" si="5"/>
        <v>55193200.780000001</v>
      </c>
      <c r="G93" s="20">
        <f t="shared" si="5"/>
        <v>36434326.18</v>
      </c>
      <c r="H93" s="20">
        <f t="shared" si="5"/>
        <v>7645000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2548242853.21</v>
      </c>
      <c r="C98" s="21">
        <v>418134777.71999997</v>
      </c>
      <c r="D98" s="21">
        <v>271305656.73000002</v>
      </c>
      <c r="E98" s="21">
        <v>497643890.07999998</v>
      </c>
      <c r="F98" s="21">
        <v>595567274.69000006</v>
      </c>
      <c r="G98" s="21">
        <v>743929065.99000001</v>
      </c>
      <c r="H98" s="21">
        <v>17662188</v>
      </c>
      <c r="I98" s="21">
        <v>4000000</v>
      </c>
      <c r="J98" s="21"/>
      <c r="K98" s="21"/>
      <c r="L98" s="21"/>
      <c r="M98" s="21"/>
    </row>
    <row r="99" spans="1:13" x14ac:dyDescent="0.25">
      <c r="A99" s="19" t="s">
        <v>79</v>
      </c>
      <c r="B99" s="21">
        <f t="shared" ref="B99:B102" si="6">SUM(C99:M99)</f>
        <v>4033826866.710001</v>
      </c>
      <c r="C99" s="21">
        <v>841344742.11000001</v>
      </c>
      <c r="D99" s="21">
        <v>541955345.19000006</v>
      </c>
      <c r="E99" s="21">
        <v>835365254.04999995</v>
      </c>
      <c r="F99" s="21">
        <v>1084509640.9900002</v>
      </c>
      <c r="G99" s="21">
        <v>708479686.3599999</v>
      </c>
      <c r="H99" s="21">
        <v>10240420.01</v>
      </c>
      <c r="I99" s="21">
        <v>5400964</v>
      </c>
      <c r="J99" s="21">
        <v>3182940</v>
      </c>
      <c r="K99" s="21">
        <v>3347874</v>
      </c>
      <c r="L99" s="21"/>
      <c r="M99" s="21"/>
    </row>
    <row r="100" spans="1:13" x14ac:dyDescent="0.25">
      <c r="A100" s="19" t="s">
        <v>80</v>
      </c>
      <c r="B100" s="21">
        <f t="shared" si="6"/>
        <v>2879063411.5</v>
      </c>
      <c r="C100" s="21">
        <v>821584949.89000034</v>
      </c>
      <c r="D100" s="21">
        <v>449950548.44999993</v>
      </c>
      <c r="E100" s="21">
        <v>578097922.92999995</v>
      </c>
      <c r="F100" s="21">
        <v>701192298.18999994</v>
      </c>
      <c r="G100" s="21">
        <v>271708842.64999998</v>
      </c>
      <c r="H100" s="21">
        <v>26258008.719999999</v>
      </c>
      <c r="I100" s="21">
        <v>18689251.030000001</v>
      </c>
      <c r="J100" s="21">
        <v>11581589.640000001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1654319930.2000003</v>
      </c>
      <c r="C101" s="21">
        <v>773253224.01000011</v>
      </c>
      <c r="D101" s="21">
        <v>386235193.07999998</v>
      </c>
      <c r="E101" s="21">
        <v>275797145.39999998</v>
      </c>
      <c r="F101" s="21">
        <v>161019343.18000001</v>
      </c>
      <c r="G101" s="21">
        <v>57758879.259999998</v>
      </c>
      <c r="H101" s="21">
        <v>254693</v>
      </c>
      <c r="I101" s="21"/>
      <c r="J101" s="21"/>
      <c r="K101" s="21"/>
      <c r="L101" s="21"/>
      <c r="M101" s="21">
        <v>1452.27</v>
      </c>
    </row>
    <row r="102" spans="1:13" x14ac:dyDescent="0.25">
      <c r="A102" s="19" t="s">
        <v>82</v>
      </c>
      <c r="B102" s="21">
        <f t="shared" si="6"/>
        <v>3693262943.2399998</v>
      </c>
      <c r="C102" s="21">
        <v>2085907952.24</v>
      </c>
      <c r="D102" s="21">
        <v>699263665.59000003</v>
      </c>
      <c r="E102" s="21">
        <v>538684865.1400001</v>
      </c>
      <c r="F102" s="21">
        <v>289403341.94999993</v>
      </c>
      <c r="G102" s="21">
        <v>58892601.289999992</v>
      </c>
      <c r="H102" s="21">
        <v>1274677</v>
      </c>
      <c r="I102" s="21">
        <v>10635993.890000001</v>
      </c>
      <c r="J102" s="21">
        <v>2979555</v>
      </c>
      <c r="K102" s="21"/>
      <c r="L102" s="21"/>
      <c r="M102" s="21">
        <v>6220291.1399999997</v>
      </c>
    </row>
    <row r="103" spans="1:13" ht="15.75" thickBot="1" x14ac:dyDescent="0.3">
      <c r="A103" s="10" t="s">
        <v>33</v>
      </c>
      <c r="B103" s="20">
        <f t="shared" ref="B103:M103" si="7">SUM(B98:B102)</f>
        <v>14808716004.860003</v>
      </c>
      <c r="C103" s="20">
        <f t="shared" si="7"/>
        <v>4940225645.9700003</v>
      </c>
      <c r="D103" s="20">
        <f t="shared" si="7"/>
        <v>2348710409.04</v>
      </c>
      <c r="E103" s="20">
        <f t="shared" si="7"/>
        <v>2725589077.6000004</v>
      </c>
      <c r="F103" s="20">
        <f t="shared" si="7"/>
        <v>2831691899</v>
      </c>
      <c r="G103" s="20">
        <f t="shared" si="7"/>
        <v>1840769075.55</v>
      </c>
      <c r="H103" s="20">
        <f t="shared" si="7"/>
        <v>55689986.729999997</v>
      </c>
      <c r="I103" s="20">
        <f t="shared" si="7"/>
        <v>38726208.920000002</v>
      </c>
      <c r="J103" s="20">
        <f t="shared" si="7"/>
        <v>17744084.640000001</v>
      </c>
      <c r="K103" s="20">
        <f t="shared" si="7"/>
        <v>3347874</v>
      </c>
      <c r="L103" s="20">
        <f t="shared" si="7"/>
        <v>0</v>
      </c>
      <c r="M103" s="20">
        <f t="shared" si="7"/>
        <v>6221743.4099999992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9573875363.3600006</v>
      </c>
      <c r="C108" s="21">
        <v>3025539235.670001</v>
      </c>
      <c r="D108" s="21">
        <v>1373559211.21</v>
      </c>
      <c r="E108" s="21">
        <v>1680125933.3099997</v>
      </c>
      <c r="F108" s="21">
        <v>1830841975.1199999</v>
      </c>
      <c r="G108" s="21">
        <v>1563572782.6399999</v>
      </c>
      <c r="H108" s="21">
        <v>49569376</v>
      </c>
      <c r="I108" s="21">
        <v>26442988</v>
      </c>
      <c r="J108" s="21">
        <v>14654244</v>
      </c>
      <c r="K108" s="21">
        <v>3347874</v>
      </c>
      <c r="L108" s="21"/>
      <c r="M108" s="21">
        <v>6221743.4099999992</v>
      </c>
    </row>
    <row r="109" spans="1:13" x14ac:dyDescent="0.25">
      <c r="A109" s="19" t="s">
        <v>85</v>
      </c>
      <c r="B109" s="21">
        <f t="shared" ref="B109:B112" si="8">SUM(C109:M109)</f>
        <v>74905220.75</v>
      </c>
      <c r="C109" s="21">
        <v>68566306.75</v>
      </c>
      <c r="D109" s="21">
        <v>3071631</v>
      </c>
      <c r="E109" s="21">
        <v>2417227</v>
      </c>
      <c r="F109" s="21">
        <v>850056</v>
      </c>
      <c r="G109" s="21"/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5159935420.749999</v>
      </c>
      <c r="C112" s="21">
        <v>1846120103.5500002</v>
      </c>
      <c r="D112" s="21">
        <v>972079566.83000016</v>
      </c>
      <c r="E112" s="21">
        <v>1043045917.2899998</v>
      </c>
      <c r="F112" s="21">
        <v>999999867.87999964</v>
      </c>
      <c r="G112" s="21">
        <v>277196292.91000003</v>
      </c>
      <c r="H112" s="21">
        <v>6120610.7299999995</v>
      </c>
      <c r="I112" s="21">
        <v>12283220.92</v>
      </c>
      <c r="J112" s="21">
        <v>3089840.64</v>
      </c>
      <c r="K112" s="21"/>
      <c r="L112" s="1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14808716004.860001</v>
      </c>
      <c r="C113" s="20">
        <f t="shared" si="9"/>
        <v>4940225645.9700012</v>
      </c>
      <c r="D113" s="20">
        <f t="shared" si="9"/>
        <v>2348710409.04</v>
      </c>
      <c r="E113" s="20">
        <f t="shared" si="9"/>
        <v>2725589077.5999994</v>
      </c>
      <c r="F113" s="20">
        <f t="shared" si="9"/>
        <v>2831691898.9999995</v>
      </c>
      <c r="G113" s="20">
        <f t="shared" si="9"/>
        <v>1840769075.55</v>
      </c>
      <c r="H113" s="20">
        <f t="shared" si="9"/>
        <v>55689986.729999997</v>
      </c>
      <c r="I113" s="20">
        <f t="shared" si="9"/>
        <v>38726208.920000002</v>
      </c>
      <c r="J113" s="20">
        <f t="shared" si="9"/>
        <v>17744084.640000001</v>
      </c>
      <c r="K113" s="20">
        <f t="shared" si="9"/>
        <v>3347874</v>
      </c>
      <c r="L113" s="20">
        <f>SUM(L108:L112)</f>
        <v>0</v>
      </c>
      <c r="M113" s="20">
        <f>SUM(M108:M112)</f>
        <v>6221743.4099999992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14808716004.859999</v>
      </c>
      <c r="C118" s="21">
        <v>4940225645.9700012</v>
      </c>
      <c r="D118" s="21">
        <v>2348710409.04</v>
      </c>
      <c r="E118" s="21">
        <v>2725589077.5999994</v>
      </c>
      <c r="F118" s="21">
        <v>2831691898.9999995</v>
      </c>
      <c r="G118" s="21">
        <v>1840769075.55</v>
      </c>
      <c r="H118" s="21">
        <v>55689986.729999997</v>
      </c>
      <c r="I118" s="21">
        <v>38726208.920000002</v>
      </c>
      <c r="J118" s="21">
        <v>17744084.640000001</v>
      </c>
      <c r="K118" s="21">
        <v>3347874</v>
      </c>
      <c r="L118" s="21">
        <v>0</v>
      </c>
      <c r="M118" s="21">
        <v>6221743.4099999992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14808716004.859999</v>
      </c>
      <c r="C122" s="20">
        <f t="shared" si="11"/>
        <v>4940225645.9700012</v>
      </c>
      <c r="D122" s="20">
        <f t="shared" si="11"/>
        <v>2348710409.04</v>
      </c>
      <c r="E122" s="20">
        <f t="shared" si="11"/>
        <v>2725589077.5999994</v>
      </c>
      <c r="F122" s="20">
        <f t="shared" si="11"/>
        <v>2831691898.9999995</v>
      </c>
      <c r="G122" s="20">
        <f t="shared" si="11"/>
        <v>1840769075.55</v>
      </c>
      <c r="H122" s="20">
        <f t="shared" si="11"/>
        <v>55689986.729999997</v>
      </c>
      <c r="I122" s="20">
        <f t="shared" si="11"/>
        <v>38726208.920000002</v>
      </c>
      <c r="J122" s="20">
        <f t="shared" si="11"/>
        <v>17744084.640000001</v>
      </c>
      <c r="K122" s="20">
        <f t="shared" si="11"/>
        <v>3347874</v>
      </c>
      <c r="L122" s="20">
        <f t="shared" si="11"/>
        <v>0</v>
      </c>
      <c r="M122" s="20">
        <f t="shared" si="11"/>
        <v>6221743.4099999992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27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110</v>
      </c>
      <c r="B128" s="11" t="s">
        <v>109</v>
      </c>
      <c r="C128" s="27">
        <v>850000000</v>
      </c>
      <c r="D128" s="28">
        <v>41753</v>
      </c>
      <c r="E128" s="28">
        <v>42118</v>
      </c>
      <c r="F128" s="11" t="s">
        <v>86</v>
      </c>
      <c r="G128" s="11" t="s">
        <v>119</v>
      </c>
      <c r="H128" s="28">
        <v>39730</v>
      </c>
      <c r="I128" s="11">
        <v>4</v>
      </c>
    </row>
    <row r="129" spans="1:9" x14ac:dyDescent="0.25">
      <c r="A129" s="11" t="s">
        <v>111</v>
      </c>
      <c r="B129" s="11" t="s">
        <v>109</v>
      </c>
      <c r="C129" s="27">
        <v>2040000000</v>
      </c>
      <c r="D129" s="28">
        <v>42121</v>
      </c>
      <c r="E129" s="28">
        <v>42487</v>
      </c>
      <c r="F129" s="11" t="s">
        <v>118</v>
      </c>
      <c r="G129" s="11" t="s">
        <v>90</v>
      </c>
      <c r="H129" s="28">
        <v>39930</v>
      </c>
      <c r="I129" s="11">
        <v>6</v>
      </c>
    </row>
    <row r="130" spans="1:9" x14ac:dyDescent="0.25">
      <c r="A130" s="11" t="s">
        <v>112</v>
      </c>
      <c r="B130" s="11" t="s">
        <v>109</v>
      </c>
      <c r="C130" s="27">
        <v>1250000000</v>
      </c>
      <c r="D130" s="28">
        <v>43766</v>
      </c>
      <c r="E130" s="28">
        <v>44132</v>
      </c>
      <c r="F130" s="11" t="s">
        <v>86</v>
      </c>
      <c r="G130" s="11" t="s">
        <v>119</v>
      </c>
      <c r="H130" s="28">
        <v>40109</v>
      </c>
      <c r="I130" s="11">
        <v>7</v>
      </c>
    </row>
    <row r="131" spans="1:9" x14ac:dyDescent="0.25">
      <c r="A131" s="11" t="s">
        <v>113</v>
      </c>
      <c r="B131" s="11" t="s">
        <v>109</v>
      </c>
      <c r="C131" s="27">
        <v>646500000</v>
      </c>
      <c r="D131" s="28">
        <v>42524</v>
      </c>
      <c r="E131" s="28">
        <v>42889</v>
      </c>
      <c r="F131" s="11" t="s">
        <v>118</v>
      </c>
      <c r="G131" s="11" t="s">
        <v>90</v>
      </c>
      <c r="H131" s="28">
        <v>40330</v>
      </c>
      <c r="I131" s="11">
        <v>8</v>
      </c>
    </row>
    <row r="132" spans="1:9" x14ac:dyDescent="0.25">
      <c r="A132" s="11" t="s">
        <v>114</v>
      </c>
      <c r="B132" s="11" t="s">
        <v>109</v>
      </c>
      <c r="C132" s="27">
        <v>2000000000</v>
      </c>
      <c r="D132" s="28">
        <v>42536</v>
      </c>
      <c r="E132" s="28">
        <v>42901</v>
      </c>
      <c r="F132" s="11" t="s">
        <v>118</v>
      </c>
      <c r="G132" s="11" t="s">
        <v>90</v>
      </c>
      <c r="H132" s="28">
        <v>40703</v>
      </c>
      <c r="I132" s="11">
        <v>9</v>
      </c>
    </row>
    <row r="133" spans="1:9" x14ac:dyDescent="0.25">
      <c r="A133" s="11" t="s">
        <v>115</v>
      </c>
      <c r="B133" s="11" t="s">
        <v>109</v>
      </c>
      <c r="C133" s="27">
        <v>2650000000</v>
      </c>
      <c r="D133" s="28">
        <v>42907</v>
      </c>
      <c r="E133" s="28">
        <v>43272</v>
      </c>
      <c r="F133" s="11" t="s">
        <v>118</v>
      </c>
      <c r="G133" s="11" t="s">
        <v>90</v>
      </c>
      <c r="H133" s="28">
        <v>40919</v>
      </c>
      <c r="I133" s="11">
        <v>10</v>
      </c>
    </row>
    <row r="134" spans="1:9" x14ac:dyDescent="0.25">
      <c r="A134" s="11" t="s">
        <v>116</v>
      </c>
      <c r="B134" s="11" t="s">
        <v>109</v>
      </c>
      <c r="C134" s="27">
        <v>1000000000</v>
      </c>
      <c r="D134" s="28">
        <v>42172</v>
      </c>
      <c r="E134" s="28">
        <v>42538</v>
      </c>
      <c r="F134" s="11" t="s">
        <v>118</v>
      </c>
      <c r="G134" s="11" t="s">
        <v>90</v>
      </c>
      <c r="H134" s="28">
        <v>40976</v>
      </c>
      <c r="I134" s="11">
        <v>11</v>
      </c>
    </row>
    <row r="135" spans="1:9" x14ac:dyDescent="0.25">
      <c r="A135" s="11" t="s">
        <v>117</v>
      </c>
      <c r="B135" s="11" t="s">
        <v>109</v>
      </c>
      <c r="C135" s="27">
        <v>500000000</v>
      </c>
      <c r="D135" s="28">
        <v>43271</v>
      </c>
      <c r="E135" s="28">
        <v>43636</v>
      </c>
      <c r="F135" s="11" t="s">
        <v>118</v>
      </c>
      <c r="G135" s="11" t="s">
        <v>90</v>
      </c>
      <c r="H135" s="28">
        <v>41173</v>
      </c>
      <c r="I135" s="11">
        <v>12</v>
      </c>
    </row>
    <row r="138" spans="1:9" ht="15.75" x14ac:dyDescent="0.25">
      <c r="A138" s="6" t="s">
        <v>133</v>
      </c>
    </row>
    <row r="139" spans="1:9" x14ac:dyDescent="0.25">
      <c r="A139" s="25" t="s">
        <v>103</v>
      </c>
      <c r="B139" s="25" t="s">
        <v>94</v>
      </c>
      <c r="C139" s="25" t="s">
        <v>104</v>
      </c>
      <c r="D139" s="25" t="s">
        <v>95</v>
      </c>
      <c r="E139" s="25" t="s">
        <v>105</v>
      </c>
      <c r="F139" s="25" t="s">
        <v>106</v>
      </c>
      <c r="G139" s="25" t="s">
        <v>123</v>
      </c>
    </row>
    <row r="140" spans="1:9" x14ac:dyDescent="0.25">
      <c r="A140" s="11" t="s">
        <v>120</v>
      </c>
      <c r="B140" s="11" t="s">
        <v>121</v>
      </c>
      <c r="C140" s="11" t="s">
        <v>122</v>
      </c>
      <c r="D140" s="11" t="s">
        <v>3</v>
      </c>
      <c r="E140" s="12">
        <v>301712092</v>
      </c>
      <c r="F140" s="11"/>
      <c r="G140" s="11" t="s">
        <v>126</v>
      </c>
      <c r="H140" s="17"/>
      <c r="I140" s="17"/>
    </row>
    <row r="141" spans="1:9" x14ac:dyDescent="0.25">
      <c r="A141" s="11" t="s">
        <v>124</v>
      </c>
      <c r="B141" s="11" t="s">
        <v>121</v>
      </c>
      <c r="C141" s="11" t="s">
        <v>122</v>
      </c>
      <c r="D141" s="11" t="s">
        <v>3</v>
      </c>
      <c r="E141" s="12">
        <v>101600000</v>
      </c>
      <c r="F141" s="11"/>
      <c r="G141" s="11" t="s">
        <v>125</v>
      </c>
      <c r="H141" s="17"/>
      <c r="I141" s="17"/>
    </row>
    <row r="144" spans="1:9" ht="15.75" x14ac:dyDescent="0.25">
      <c r="A144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zoomScale="80" zoomScaleNormal="80" workbookViewId="0"/>
  </sheetViews>
  <sheetFormatPr baseColWidth="10" defaultColWidth="9.140625" defaultRowHeight="15" x14ac:dyDescent="0.25"/>
  <cols>
    <col min="1" max="1" width="34.710937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41547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v>15515961166.829994</v>
      </c>
    </row>
    <row r="8" spans="1:2" s="2" customFormat="1" x14ac:dyDescent="0.25">
      <c r="A8" s="8" t="s">
        <v>11</v>
      </c>
      <c r="B8" s="29">
        <v>1501883.7640915685</v>
      </c>
    </row>
    <row r="9" spans="1:2" s="2" customFormat="1" x14ac:dyDescent="0.25">
      <c r="A9" s="8" t="s">
        <v>12</v>
      </c>
      <c r="B9" s="29">
        <v>10331</v>
      </c>
    </row>
    <row r="10" spans="1:2" s="2" customFormat="1" x14ac:dyDescent="0.25">
      <c r="A10" s="8" t="s">
        <v>9</v>
      </c>
      <c r="B10" s="30">
        <v>6.2897174077796237E-3</v>
      </c>
    </row>
    <row r="11" spans="1:2" s="2" customFormat="1" x14ac:dyDescent="0.25">
      <c r="A11" s="8" t="s">
        <v>13</v>
      </c>
      <c r="B11" s="9">
        <v>37</v>
      </c>
    </row>
    <row r="12" spans="1:2" s="2" customFormat="1" x14ac:dyDescent="0.25">
      <c r="A12" s="8" t="s">
        <v>14</v>
      </c>
      <c r="B12" s="9">
        <v>210</v>
      </c>
    </row>
    <row r="13" spans="1:2" s="2" customFormat="1" x14ac:dyDescent="0.25">
      <c r="A13" s="8" t="s">
        <v>15</v>
      </c>
      <c r="B13" s="29">
        <v>9420</v>
      </c>
    </row>
    <row r="14" spans="1:2" s="2" customFormat="1" x14ac:dyDescent="0.25">
      <c r="A14" s="8" t="s">
        <v>16</v>
      </c>
      <c r="B14" s="29">
        <v>9439</v>
      </c>
    </row>
    <row r="15" spans="1:2" s="2" customFormat="1" x14ac:dyDescent="0.25">
      <c r="A15" s="8" t="s">
        <v>6</v>
      </c>
      <c r="B15" s="30">
        <v>0.47110720917430904</v>
      </c>
    </row>
    <row r="16" spans="1:2" s="2" customFormat="1" x14ac:dyDescent="0.25">
      <c r="A16" s="8" t="s">
        <v>7</v>
      </c>
      <c r="B16" s="30">
        <v>0.50190108835617853</v>
      </c>
    </row>
    <row r="17" spans="1:4" s="2" customFormat="1" x14ac:dyDescent="0.25">
      <c r="A17" s="8" t="s">
        <v>8</v>
      </c>
      <c r="B17" s="30">
        <v>0.3463515042760279</v>
      </c>
    </row>
    <row r="18" spans="1:4" s="2" customFormat="1" x14ac:dyDescent="0.25">
      <c r="A18" s="8" t="s">
        <v>17</v>
      </c>
      <c r="B18" s="30">
        <v>1.2928258001111165E-3</v>
      </c>
    </row>
    <row r="19" spans="1:4" s="2" customFormat="1" x14ac:dyDescent="0.25">
      <c r="A19" s="8" t="s">
        <v>18</v>
      </c>
      <c r="B19" s="29">
        <v>510288464</v>
      </c>
    </row>
    <row r="20" spans="1:4" s="2" customFormat="1" x14ac:dyDescent="0.25">
      <c r="A20" s="32" t="s">
        <v>134</v>
      </c>
      <c r="B20" s="33">
        <v>1.33</v>
      </c>
    </row>
    <row r="21" spans="1:4" s="2" customFormat="1" x14ac:dyDescent="0.25">
      <c r="A21" s="32" t="s">
        <v>135</v>
      </c>
      <c r="B21" s="33">
        <v>1.3</v>
      </c>
    </row>
    <row r="22" spans="1:4" s="2" customFormat="1" x14ac:dyDescent="0.25">
      <c r="A22" s="32" t="s">
        <v>136</v>
      </c>
      <c r="B22" s="33">
        <v>1.24</v>
      </c>
    </row>
    <row r="23" spans="1:4" s="2" customFormat="1" ht="15.75" thickBot="1" x14ac:dyDescent="0.3">
      <c r="A23" s="10" t="s">
        <v>19</v>
      </c>
      <c r="B23" s="31">
        <f>B7+B19</f>
        <v>16026249630.829994</v>
      </c>
    </row>
    <row r="26" spans="1:4" ht="15.75" x14ac:dyDescent="0.25">
      <c r="A26" s="6" t="s">
        <v>21</v>
      </c>
    </row>
    <row r="27" spans="1:4" ht="15.75" thickBot="1" x14ac:dyDescent="0.3">
      <c r="A27" s="10" t="s">
        <v>34</v>
      </c>
      <c r="B27" s="22" t="s">
        <v>35</v>
      </c>
      <c r="C27" s="22" t="s">
        <v>15</v>
      </c>
      <c r="D27" s="22" t="s">
        <v>36</v>
      </c>
    </row>
    <row r="28" spans="1:4" x14ac:dyDescent="0.25">
      <c r="A28" s="13" t="s">
        <v>22</v>
      </c>
      <c r="B28" s="21">
        <v>5323681820.7300024</v>
      </c>
      <c r="C28" s="21">
        <v>5453</v>
      </c>
      <c r="D28" s="15">
        <f t="shared" ref="D28:D38" si="0">B28/$B$39</f>
        <v>0.34311002479891228</v>
      </c>
    </row>
    <row r="29" spans="1:4" x14ac:dyDescent="0.25">
      <c r="A29" s="13" t="s">
        <v>23</v>
      </c>
      <c r="B29" s="21">
        <v>2582402926.8899999</v>
      </c>
      <c r="C29" s="21">
        <v>1234</v>
      </c>
      <c r="D29" s="15">
        <f t="shared" si="0"/>
        <v>0.16643525329327691</v>
      </c>
    </row>
    <row r="30" spans="1:4" x14ac:dyDescent="0.25">
      <c r="A30" s="13" t="s">
        <v>24</v>
      </c>
      <c r="B30" s="21">
        <v>3094396222.77</v>
      </c>
      <c r="C30" s="21">
        <v>1270</v>
      </c>
      <c r="D30" s="15">
        <f t="shared" si="0"/>
        <v>0.19943309921303459</v>
      </c>
    </row>
    <row r="31" spans="1:4" x14ac:dyDescent="0.25">
      <c r="A31" s="13" t="s">
        <v>25</v>
      </c>
      <c r="B31" s="21">
        <v>3251189102.3000002</v>
      </c>
      <c r="C31" s="21">
        <v>1161</v>
      </c>
      <c r="D31" s="15">
        <f t="shared" si="0"/>
        <v>0.20953836293753988</v>
      </c>
    </row>
    <row r="32" spans="1:4" x14ac:dyDescent="0.25">
      <c r="A32" s="13" t="s">
        <v>26</v>
      </c>
      <c r="B32" s="21">
        <v>1228424673.4299998</v>
      </c>
      <c r="C32" s="21">
        <v>424</v>
      </c>
      <c r="D32" s="15">
        <f t="shared" si="0"/>
        <v>7.9171677488863793E-2</v>
      </c>
    </row>
    <row r="33" spans="1:4" x14ac:dyDescent="0.25">
      <c r="A33" s="13" t="s">
        <v>27</v>
      </c>
      <c r="B33" s="21">
        <v>28998549.18</v>
      </c>
      <c r="C33" s="21">
        <v>10</v>
      </c>
      <c r="D33" s="15">
        <f t="shared" si="0"/>
        <v>1.8689495847664952E-3</v>
      </c>
    </row>
    <row r="34" spans="1:4" x14ac:dyDescent="0.25">
      <c r="A34" s="13" t="s">
        <v>28</v>
      </c>
      <c r="B34" s="21"/>
      <c r="C34" s="21"/>
      <c r="D34" s="15">
        <f t="shared" si="0"/>
        <v>0</v>
      </c>
    </row>
    <row r="35" spans="1:4" x14ac:dyDescent="0.25">
      <c r="A35" s="13" t="s">
        <v>29</v>
      </c>
      <c r="B35" s="21"/>
      <c r="C35" s="21"/>
      <c r="D35" s="15">
        <f t="shared" si="0"/>
        <v>0</v>
      </c>
    </row>
    <row r="36" spans="1:4" x14ac:dyDescent="0.25">
      <c r="A36" s="13" t="s">
        <v>30</v>
      </c>
      <c r="B36" s="21"/>
      <c r="C36" s="21"/>
      <c r="D36" s="15">
        <f t="shared" si="0"/>
        <v>0</v>
      </c>
    </row>
    <row r="37" spans="1:4" x14ac:dyDescent="0.25">
      <c r="A37" s="13" t="s">
        <v>31</v>
      </c>
      <c r="B37" s="21">
        <v>5897701</v>
      </c>
      <c r="C37" s="21">
        <v>1</v>
      </c>
      <c r="D37" s="15">
        <f t="shared" si="0"/>
        <v>3.8010542412339205E-4</v>
      </c>
    </row>
    <row r="38" spans="1:4" x14ac:dyDescent="0.25">
      <c r="A38" s="13" t="s">
        <v>32</v>
      </c>
      <c r="B38" s="21">
        <v>970170.53</v>
      </c>
      <c r="C38" s="21">
        <v>2</v>
      </c>
      <c r="D38" s="15">
        <f t="shared" si="0"/>
        <v>6.252725948257908E-5</v>
      </c>
    </row>
    <row r="39" spans="1:4" ht="15.75" thickBot="1" x14ac:dyDescent="0.3">
      <c r="A39" s="10" t="s">
        <v>33</v>
      </c>
      <c r="B39" s="14">
        <f>SUM(B28:B38)</f>
        <v>15515961166.830004</v>
      </c>
      <c r="C39" s="14">
        <f>SUM(C28:C38)</f>
        <v>9555</v>
      </c>
      <c r="D39" s="16">
        <f>B7/$B$39</f>
        <v>0.99999999999999933</v>
      </c>
    </row>
    <row r="42" spans="1:4" ht="15.75" x14ac:dyDescent="0.25">
      <c r="A42" s="6" t="s">
        <v>37</v>
      </c>
    </row>
    <row r="43" spans="1:4" ht="15.75" thickBot="1" x14ac:dyDescent="0.3">
      <c r="A43" s="10" t="s">
        <v>34</v>
      </c>
      <c r="B43" s="22" t="s">
        <v>35</v>
      </c>
      <c r="C43" s="22" t="s">
        <v>15</v>
      </c>
      <c r="D43" s="22" t="s">
        <v>36</v>
      </c>
    </row>
    <row r="44" spans="1:4" x14ac:dyDescent="0.25">
      <c r="A44" s="13" t="s">
        <v>22</v>
      </c>
      <c r="B44" s="21">
        <v>4549303694.9400034</v>
      </c>
      <c r="C44" s="21">
        <v>4849</v>
      </c>
      <c r="D44" s="15">
        <f>B44/$B$7</f>
        <v>0.29320153911350977</v>
      </c>
    </row>
    <row r="45" spans="1:4" x14ac:dyDescent="0.25">
      <c r="A45" s="13" t="s">
        <v>23</v>
      </c>
      <c r="B45" s="21">
        <v>2446660973.6200008</v>
      </c>
      <c r="C45" s="21">
        <v>1327</v>
      </c>
      <c r="D45" s="15">
        <f>B45/$B$39</f>
        <v>0.15768671675013396</v>
      </c>
    </row>
    <row r="46" spans="1:4" x14ac:dyDescent="0.25">
      <c r="A46" s="13" t="s">
        <v>24</v>
      </c>
      <c r="B46" s="21">
        <v>3147231787.3800006</v>
      </c>
      <c r="C46" s="21">
        <v>1393</v>
      </c>
      <c r="D46" s="15">
        <f>B46/$B$39</f>
        <v>0.20283833876228999</v>
      </c>
    </row>
    <row r="47" spans="1:4" x14ac:dyDescent="0.25">
      <c r="A47" s="13" t="s">
        <v>25</v>
      </c>
      <c r="B47" s="21">
        <v>2873148278.1899996</v>
      </c>
      <c r="C47" s="21">
        <v>1120</v>
      </c>
      <c r="D47" s="15">
        <f>B47/$B$39</f>
        <v>0.18517372190465461</v>
      </c>
    </row>
    <row r="48" spans="1:4" x14ac:dyDescent="0.25">
      <c r="A48" s="13" t="s">
        <v>26</v>
      </c>
      <c r="B48" s="21">
        <v>2499616432.6999998</v>
      </c>
      <c r="C48" s="21">
        <v>970</v>
      </c>
      <c r="D48" s="15">
        <f>B48/$B$39</f>
        <v>0.16109968346941186</v>
      </c>
    </row>
    <row r="49" spans="1:13" x14ac:dyDescent="0.25">
      <c r="A49" s="13" t="s">
        <v>27</v>
      </c>
      <c r="B49" s="21"/>
      <c r="C49" s="21"/>
      <c r="D49" s="15"/>
    </row>
    <row r="50" spans="1:13" x14ac:dyDescent="0.25">
      <c r="A50" s="13" t="s">
        <v>28</v>
      </c>
      <c r="B50" s="21"/>
      <c r="C50" s="21"/>
      <c r="D50" s="15"/>
    </row>
    <row r="51" spans="1:13" x14ac:dyDescent="0.25">
      <c r="A51" s="13" t="s">
        <v>29</v>
      </c>
      <c r="B51" s="21"/>
      <c r="C51" s="21"/>
      <c r="D51" s="15"/>
    </row>
    <row r="52" spans="1:13" x14ac:dyDescent="0.25">
      <c r="A52" s="13" t="s">
        <v>30</v>
      </c>
      <c r="B52" s="21"/>
      <c r="C52" s="21"/>
      <c r="D52" s="15"/>
    </row>
    <row r="53" spans="1:13" x14ac:dyDescent="0.25">
      <c r="A53" s="13" t="s">
        <v>31</v>
      </c>
      <c r="B53" s="21"/>
      <c r="C53" s="21"/>
      <c r="D53" s="15"/>
    </row>
    <row r="54" spans="1:13" x14ac:dyDescent="0.25">
      <c r="A54" s="13" t="s">
        <v>32</v>
      </c>
      <c r="B54" s="21"/>
      <c r="C54" s="21"/>
      <c r="D54" s="15"/>
    </row>
    <row r="55" spans="1:13" ht="15.75" thickBot="1" x14ac:dyDescent="0.3">
      <c r="A55" s="10" t="s">
        <v>33</v>
      </c>
      <c r="B55" s="14">
        <f>SUM(B44:B54)</f>
        <v>15515961166.830006</v>
      </c>
      <c r="C55" s="14">
        <f>SUM(C44:C54)</f>
        <v>9659</v>
      </c>
      <c r="D55" s="16">
        <f>B55/$B$39</f>
        <v>1.0000000000000002</v>
      </c>
    </row>
    <row r="58" spans="1:13" ht="15.75" x14ac:dyDescent="0.25">
      <c r="A58" s="6" t="s">
        <v>127</v>
      </c>
    </row>
    <row r="59" spans="1:13" x14ac:dyDescent="0.25">
      <c r="A59" s="18" t="s">
        <v>68</v>
      </c>
      <c r="B59" s="23" t="s">
        <v>33</v>
      </c>
      <c r="C59" s="23" t="s">
        <v>38</v>
      </c>
      <c r="D59" s="23" t="s">
        <v>39</v>
      </c>
      <c r="E59" s="23" t="s">
        <v>40</v>
      </c>
      <c r="F59" s="23" t="s">
        <v>41</v>
      </c>
      <c r="G59" s="23" t="s">
        <v>42</v>
      </c>
      <c r="H59" s="23" t="s">
        <v>43</v>
      </c>
      <c r="I59" s="23" t="s">
        <v>44</v>
      </c>
      <c r="J59" s="23" t="s">
        <v>45</v>
      </c>
      <c r="K59" s="23" t="s">
        <v>46</v>
      </c>
      <c r="L59" s="23" t="s">
        <v>47</v>
      </c>
      <c r="M59" s="23" t="s">
        <v>48</v>
      </c>
    </row>
    <row r="60" spans="1:13" x14ac:dyDescent="0.25">
      <c r="A60" s="11" t="s">
        <v>49</v>
      </c>
      <c r="B60" s="21">
        <f t="shared" ref="B60:B79" si="1">SUM(C60:M60)</f>
        <v>5074484315.3100004</v>
      </c>
      <c r="C60" s="21">
        <v>1804382744.6300001</v>
      </c>
      <c r="D60" s="21">
        <v>864525433.24999988</v>
      </c>
      <c r="E60" s="21">
        <v>1062062862.4299999</v>
      </c>
      <c r="F60" s="21">
        <v>1031366489.9399999</v>
      </c>
      <c r="G60" s="21">
        <v>304002340.88</v>
      </c>
      <c r="H60" s="21">
        <v>8144444.1799999997</v>
      </c>
      <c r="I60" s="21"/>
      <c r="J60" s="21"/>
      <c r="K60" s="21"/>
      <c r="L60" s="21"/>
      <c r="M60" s="21"/>
    </row>
    <row r="61" spans="1:13" x14ac:dyDescent="0.25">
      <c r="A61" s="11" t="s">
        <v>50</v>
      </c>
      <c r="B61" s="21">
        <f t="shared" si="1"/>
        <v>108960469.93000001</v>
      </c>
      <c r="C61" s="21">
        <v>37494436.390000001</v>
      </c>
      <c r="D61" s="21">
        <v>16547376.940000001</v>
      </c>
      <c r="E61" s="21">
        <v>23120737.170000002</v>
      </c>
      <c r="F61" s="21">
        <v>20030312.43</v>
      </c>
      <c r="G61" s="21">
        <v>11767607</v>
      </c>
      <c r="H61" s="21"/>
      <c r="I61" s="21"/>
      <c r="J61" s="21"/>
      <c r="K61" s="21"/>
      <c r="L61" s="21"/>
      <c r="M61" s="21"/>
    </row>
    <row r="62" spans="1:13" x14ac:dyDescent="0.25">
      <c r="A62" s="11" t="s">
        <v>51</v>
      </c>
      <c r="B62" s="21">
        <f t="shared" si="1"/>
        <v>892231551.24000001</v>
      </c>
      <c r="C62" s="21">
        <v>205373016.19999996</v>
      </c>
      <c r="D62" s="21">
        <v>137788757.28000003</v>
      </c>
      <c r="E62" s="21">
        <v>174774355.94</v>
      </c>
      <c r="F62" s="21">
        <v>235061684.80000001</v>
      </c>
      <c r="G62" s="21">
        <v>136942367.02000001</v>
      </c>
      <c r="H62" s="21">
        <v>2291370</v>
      </c>
      <c r="I62" s="21"/>
      <c r="J62" s="21"/>
      <c r="K62" s="21"/>
      <c r="L62" s="21"/>
      <c r="M62" s="21"/>
    </row>
    <row r="63" spans="1:13" x14ac:dyDescent="0.25">
      <c r="A63" s="11" t="s">
        <v>52</v>
      </c>
      <c r="B63" s="21">
        <f t="shared" si="1"/>
        <v>14174791</v>
      </c>
      <c r="C63" s="21">
        <v>8743375</v>
      </c>
      <c r="D63" s="21"/>
      <c r="E63" s="21">
        <v>2317193</v>
      </c>
      <c r="F63" s="21">
        <v>507635</v>
      </c>
      <c r="G63" s="21">
        <v>2606588</v>
      </c>
      <c r="H63" s="21"/>
      <c r="I63" s="21"/>
      <c r="J63" s="21"/>
      <c r="K63" s="21"/>
      <c r="L63" s="21"/>
      <c r="M63" s="21"/>
    </row>
    <row r="64" spans="1:13" x14ac:dyDescent="0.25">
      <c r="A64" s="11" t="s">
        <v>53</v>
      </c>
      <c r="B64" s="21">
        <f t="shared" si="1"/>
        <v>150063305.91000003</v>
      </c>
      <c r="C64" s="21">
        <v>42123881.850000001</v>
      </c>
      <c r="D64" s="21">
        <v>36780918.390000001</v>
      </c>
      <c r="E64" s="21">
        <v>26073102.149999999</v>
      </c>
      <c r="F64" s="21">
        <v>30893867.52</v>
      </c>
      <c r="G64" s="21">
        <v>14191536</v>
      </c>
      <c r="H64" s="21"/>
      <c r="I64" s="21"/>
      <c r="J64" s="21"/>
      <c r="K64" s="21"/>
      <c r="L64" s="21"/>
      <c r="M64" s="21"/>
    </row>
    <row r="65" spans="1:13" x14ac:dyDescent="0.25">
      <c r="A65" s="11" t="s">
        <v>54</v>
      </c>
      <c r="B65" s="21">
        <f t="shared" si="1"/>
        <v>743474873.30000007</v>
      </c>
      <c r="C65" s="21">
        <v>212815304.25999999</v>
      </c>
      <c r="D65" s="21">
        <v>113160657.02</v>
      </c>
      <c r="E65" s="21">
        <v>159382626.74000001</v>
      </c>
      <c r="F65" s="21">
        <v>167733851.93000001</v>
      </c>
      <c r="G65" s="21">
        <v>81476623.349999994</v>
      </c>
      <c r="H65" s="21">
        <v>8905810</v>
      </c>
      <c r="I65" s="21"/>
      <c r="J65" s="21"/>
      <c r="K65" s="21"/>
      <c r="L65" s="21"/>
      <c r="M65" s="21"/>
    </row>
    <row r="66" spans="1:13" x14ac:dyDescent="0.25">
      <c r="A66" s="11" t="s">
        <v>55</v>
      </c>
      <c r="B66" s="21">
        <f t="shared" si="1"/>
        <v>215135123.04999998</v>
      </c>
      <c r="C66" s="21">
        <v>57809919.840000004</v>
      </c>
      <c r="D66" s="21">
        <v>32290001.07</v>
      </c>
      <c r="E66" s="21">
        <v>51122630.369999997</v>
      </c>
      <c r="F66" s="21">
        <v>47392572.359999999</v>
      </c>
      <c r="G66" s="21">
        <v>26519999.41</v>
      </c>
      <c r="H66" s="21"/>
      <c r="I66" s="21"/>
      <c r="J66" s="21"/>
      <c r="K66" s="21"/>
      <c r="L66" s="21"/>
      <c r="M66" s="21"/>
    </row>
    <row r="67" spans="1:13" x14ac:dyDescent="0.25">
      <c r="A67" s="11" t="s">
        <v>56</v>
      </c>
      <c r="B67" s="21">
        <f t="shared" si="1"/>
        <v>78558186.090000004</v>
      </c>
      <c r="C67" s="21">
        <v>32185693.600000001</v>
      </c>
      <c r="D67" s="21">
        <v>11952824.35</v>
      </c>
      <c r="E67" s="21">
        <v>7807161.3200000003</v>
      </c>
      <c r="F67" s="21">
        <v>16056536</v>
      </c>
      <c r="G67" s="21">
        <v>10053265</v>
      </c>
      <c r="H67" s="21"/>
      <c r="I67" s="21"/>
      <c r="J67" s="21"/>
      <c r="K67" s="21"/>
      <c r="L67" s="21"/>
      <c r="M67" s="21">
        <v>502705.82</v>
      </c>
    </row>
    <row r="68" spans="1:13" x14ac:dyDescent="0.25">
      <c r="A68" s="11" t="s">
        <v>57</v>
      </c>
      <c r="B68" s="21">
        <f t="shared" si="1"/>
        <v>32731175.299999997</v>
      </c>
      <c r="C68" s="21">
        <v>8811945.5</v>
      </c>
      <c r="D68" s="21">
        <v>5214123.41</v>
      </c>
      <c r="E68" s="21">
        <v>3138038.81</v>
      </c>
      <c r="F68" s="21">
        <v>15567067.58</v>
      </c>
      <c r="G68" s="21"/>
      <c r="H68" s="21"/>
      <c r="I68" s="21"/>
      <c r="J68" s="21"/>
      <c r="K68" s="21"/>
      <c r="L68" s="21"/>
      <c r="M68" s="21"/>
    </row>
    <row r="69" spans="1:13" x14ac:dyDescent="0.25">
      <c r="A69" s="11" t="s">
        <v>58</v>
      </c>
      <c r="B69" s="21">
        <f t="shared" si="1"/>
        <v>143559318</v>
      </c>
      <c r="C69" s="21">
        <v>33066035.969999999</v>
      </c>
      <c r="D69" s="21">
        <v>20031789.009999998</v>
      </c>
      <c r="E69" s="21">
        <v>29289565.57</v>
      </c>
      <c r="F69" s="21">
        <v>41343337.450000003</v>
      </c>
      <c r="G69" s="21">
        <v>19828590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59</v>
      </c>
      <c r="B70" s="21">
        <f t="shared" si="1"/>
        <v>4917431829.1000004</v>
      </c>
      <c r="C70" s="21">
        <v>1919204245.6700001</v>
      </c>
      <c r="D70" s="21">
        <v>842663239.24000013</v>
      </c>
      <c r="E70" s="21">
        <v>896289691.7700001</v>
      </c>
      <c r="F70" s="21">
        <v>888609078.31000006</v>
      </c>
      <c r="G70" s="21">
        <v>361374921.39999998</v>
      </c>
      <c r="H70" s="21">
        <v>8823188</v>
      </c>
      <c r="I70" s="21"/>
      <c r="J70" s="21"/>
      <c r="K70" s="21"/>
      <c r="L70" s="21"/>
      <c r="M70" s="21">
        <v>467464.71</v>
      </c>
    </row>
    <row r="71" spans="1:13" x14ac:dyDescent="0.25">
      <c r="A71" s="11" t="s">
        <v>60</v>
      </c>
      <c r="B71" s="21">
        <f t="shared" si="1"/>
        <v>564512153.8599999</v>
      </c>
      <c r="C71" s="21">
        <v>139785652.31999999</v>
      </c>
      <c r="D71" s="21">
        <v>87346259.820000008</v>
      </c>
      <c r="E71" s="21">
        <v>124975675.01000002</v>
      </c>
      <c r="F71" s="21">
        <v>148671907.52000001</v>
      </c>
      <c r="G71" s="21">
        <v>63732659.189999998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61</v>
      </c>
      <c r="B72" s="21">
        <f t="shared" si="1"/>
        <v>1130522779.5800002</v>
      </c>
      <c r="C72" s="21">
        <v>351265913.16000015</v>
      </c>
      <c r="D72" s="21">
        <v>199018953.24999994</v>
      </c>
      <c r="E72" s="21">
        <v>269517039.67000002</v>
      </c>
      <c r="F72" s="21">
        <v>244708929.78</v>
      </c>
      <c r="G72" s="21">
        <v>66011943.719999999</v>
      </c>
      <c r="H72" s="21"/>
      <c r="I72" s="21"/>
      <c r="J72" s="21"/>
      <c r="K72" s="21"/>
      <c r="L72" s="21"/>
      <c r="M72" s="21"/>
    </row>
    <row r="73" spans="1:13" x14ac:dyDescent="0.25">
      <c r="A73" s="11" t="s">
        <v>62</v>
      </c>
      <c r="B73" s="21">
        <f t="shared" si="1"/>
        <v>12126782.49</v>
      </c>
      <c r="C73" s="21">
        <v>4011252.06</v>
      </c>
      <c r="D73" s="21">
        <v>3657266.43</v>
      </c>
      <c r="E73" s="21">
        <v>2722264</v>
      </c>
      <c r="F73" s="21">
        <v>1736000</v>
      </c>
      <c r="G73" s="21"/>
      <c r="H73" s="21"/>
      <c r="I73" s="21"/>
      <c r="J73" s="21"/>
      <c r="K73" s="21"/>
      <c r="L73" s="21"/>
      <c r="M73" s="21"/>
    </row>
    <row r="74" spans="1:13" x14ac:dyDescent="0.25">
      <c r="A74" s="11" t="s">
        <v>63</v>
      </c>
      <c r="B74" s="21">
        <f t="shared" si="1"/>
        <v>395796196.37</v>
      </c>
      <c r="C74" s="21">
        <v>141054235.05000001</v>
      </c>
      <c r="D74" s="21">
        <v>62252815.619999997</v>
      </c>
      <c r="E74" s="21">
        <v>61393367.829999998</v>
      </c>
      <c r="F74" s="21">
        <v>86865158.329999998</v>
      </c>
      <c r="G74" s="21">
        <v>44230619.539999999</v>
      </c>
      <c r="H74" s="21"/>
      <c r="I74" s="21"/>
      <c r="J74" s="21"/>
      <c r="K74" s="21"/>
      <c r="L74" s="21"/>
      <c r="M74" s="21"/>
    </row>
    <row r="75" spans="1:13" x14ac:dyDescent="0.25">
      <c r="A75" s="11" t="s">
        <v>64</v>
      </c>
      <c r="B75" s="21">
        <f t="shared" si="1"/>
        <v>112467241.02</v>
      </c>
      <c r="C75" s="21">
        <v>27307534.260000002</v>
      </c>
      <c r="D75" s="21">
        <v>24367298.75</v>
      </c>
      <c r="E75" s="21">
        <v>23628112.93</v>
      </c>
      <c r="F75" s="21">
        <v>26743192.079999998</v>
      </c>
      <c r="G75" s="21">
        <v>10421103</v>
      </c>
      <c r="H75" s="21"/>
      <c r="I75" s="21"/>
      <c r="J75" s="21"/>
      <c r="K75" s="21"/>
      <c r="L75" s="21"/>
      <c r="M75" s="21"/>
    </row>
    <row r="76" spans="1:13" x14ac:dyDescent="0.25">
      <c r="A76" s="11" t="s">
        <v>65</v>
      </c>
      <c r="B76" s="21">
        <f t="shared" si="1"/>
        <v>194376450.81</v>
      </c>
      <c r="C76" s="21">
        <v>81287035.25</v>
      </c>
      <c r="D76" s="21">
        <v>38330522.439999998</v>
      </c>
      <c r="E76" s="21">
        <v>34778587.009999998</v>
      </c>
      <c r="F76" s="21">
        <v>38262572.109999999</v>
      </c>
      <c r="G76" s="21">
        <v>1717734</v>
      </c>
      <c r="H76" s="21"/>
      <c r="I76" s="21"/>
      <c r="J76" s="21"/>
      <c r="K76" s="21"/>
      <c r="L76" s="21"/>
      <c r="M76" s="21"/>
    </row>
    <row r="77" spans="1:13" x14ac:dyDescent="0.25">
      <c r="A77" s="11" t="s">
        <v>66</v>
      </c>
      <c r="B77" s="21">
        <f t="shared" si="1"/>
        <v>195216006.61000001</v>
      </c>
      <c r="C77" s="21">
        <v>50844020.090000004</v>
      </c>
      <c r="D77" s="21">
        <v>24998245.370000001</v>
      </c>
      <c r="E77" s="21">
        <v>36092834.740000002</v>
      </c>
      <c r="F77" s="21">
        <v>61407406.489999995</v>
      </c>
      <c r="G77" s="21">
        <v>21873499.920000002</v>
      </c>
      <c r="H77" s="21"/>
      <c r="I77" s="21"/>
      <c r="J77" s="21"/>
      <c r="K77" s="21"/>
      <c r="L77" s="21"/>
      <c r="M77" s="21"/>
    </row>
    <row r="78" spans="1:13" x14ac:dyDescent="0.25">
      <c r="A78" s="11" t="s">
        <v>67</v>
      </c>
      <c r="B78" s="21">
        <f t="shared" si="1"/>
        <v>533690283.86000001</v>
      </c>
      <c r="C78" s="21">
        <v>165756456.63</v>
      </c>
      <c r="D78" s="21">
        <v>61476445.25</v>
      </c>
      <c r="E78" s="21">
        <v>105001229.31</v>
      </c>
      <c r="F78" s="21">
        <v>147049438.67000002</v>
      </c>
      <c r="G78" s="21">
        <v>47675276</v>
      </c>
      <c r="H78" s="21">
        <v>833737</v>
      </c>
      <c r="I78" s="21"/>
      <c r="J78" s="21"/>
      <c r="K78" s="21"/>
      <c r="L78" s="21">
        <v>5897701</v>
      </c>
      <c r="M78" s="21"/>
    </row>
    <row r="79" spans="1:13" x14ac:dyDescent="0.25">
      <c r="A79" s="11" t="s">
        <v>69</v>
      </c>
      <c r="B79" s="21">
        <f t="shared" si="1"/>
        <v>6448334</v>
      </c>
      <c r="C79" s="21">
        <v>359123</v>
      </c>
      <c r="D79" s="21"/>
      <c r="E79" s="21">
        <v>909147</v>
      </c>
      <c r="F79" s="21">
        <v>1182064</v>
      </c>
      <c r="G79" s="21">
        <v>3998000</v>
      </c>
      <c r="H79" s="21"/>
      <c r="I79" s="21"/>
      <c r="J79" s="21"/>
      <c r="K79" s="21"/>
      <c r="L79" s="21"/>
      <c r="M79" s="21"/>
    </row>
    <row r="80" spans="1:13" ht="15.75" thickBot="1" x14ac:dyDescent="0.3">
      <c r="A80" s="10" t="s">
        <v>33</v>
      </c>
      <c r="B80" s="14">
        <f t="shared" ref="B80:M80" si="2">SUM(B60:B79)</f>
        <v>15515961166.830004</v>
      </c>
      <c r="C80" s="14">
        <f t="shared" si="2"/>
        <v>5323681820.7300005</v>
      </c>
      <c r="D80" s="14">
        <f t="shared" si="2"/>
        <v>2582402926.8899999</v>
      </c>
      <c r="E80" s="14">
        <f t="shared" si="2"/>
        <v>3094396222.77</v>
      </c>
      <c r="F80" s="14">
        <f t="shared" si="2"/>
        <v>3251189102.2999997</v>
      </c>
      <c r="G80" s="14">
        <f t="shared" si="2"/>
        <v>1228424673.4300001</v>
      </c>
      <c r="H80" s="14">
        <f t="shared" si="2"/>
        <v>28998549.18</v>
      </c>
      <c r="I80" s="14">
        <f t="shared" si="2"/>
        <v>0</v>
      </c>
      <c r="J80" s="14">
        <f t="shared" si="2"/>
        <v>0</v>
      </c>
      <c r="K80" s="14">
        <f t="shared" si="2"/>
        <v>0</v>
      </c>
      <c r="L80" s="14">
        <f t="shared" si="2"/>
        <v>5897701</v>
      </c>
      <c r="M80" s="14">
        <f t="shared" si="2"/>
        <v>970170.53</v>
      </c>
    </row>
    <row r="83" spans="1:13" ht="15.75" x14ac:dyDescent="0.25">
      <c r="A83" s="6" t="s">
        <v>128</v>
      </c>
    </row>
    <row r="84" spans="1:13" x14ac:dyDescent="0.25">
      <c r="A84" s="18" t="s">
        <v>76</v>
      </c>
      <c r="B84" s="23" t="s">
        <v>33</v>
      </c>
      <c r="C84" s="23" t="s">
        <v>38</v>
      </c>
      <c r="D84" s="23" t="s">
        <v>39</v>
      </c>
      <c r="E84" s="23" t="s">
        <v>40</v>
      </c>
      <c r="F84" s="23" t="s">
        <v>41</v>
      </c>
      <c r="G84" s="23" t="s">
        <v>42</v>
      </c>
      <c r="H84" s="23" t="s">
        <v>43</v>
      </c>
      <c r="I84" s="23" t="s">
        <v>44</v>
      </c>
      <c r="J84" s="23" t="s">
        <v>45</v>
      </c>
      <c r="K84" s="23" t="s">
        <v>46</v>
      </c>
      <c r="L84" s="23" t="s">
        <v>47</v>
      </c>
      <c r="M84" s="23" t="s">
        <v>48</v>
      </c>
    </row>
    <row r="85" spans="1:13" x14ac:dyDescent="0.25">
      <c r="A85" s="19" t="s">
        <v>75</v>
      </c>
      <c r="B85" s="21">
        <f>SUM(C85:M85)</f>
        <v>177288788.88</v>
      </c>
      <c r="C85" s="21">
        <v>36678901.399999999</v>
      </c>
      <c r="D85" s="21">
        <v>28523598.600000001</v>
      </c>
      <c r="E85" s="21">
        <v>24691986.780000001</v>
      </c>
      <c r="F85" s="21">
        <v>50948563.100000001</v>
      </c>
      <c r="G85" s="21">
        <v>36445739</v>
      </c>
      <c r="H85" s="21"/>
      <c r="I85" s="21"/>
      <c r="J85" s="21"/>
      <c r="K85" s="21"/>
      <c r="L85" s="21"/>
      <c r="M85" s="21"/>
    </row>
    <row r="86" spans="1:13" x14ac:dyDescent="0.25">
      <c r="A86" s="19" t="s">
        <v>70</v>
      </c>
      <c r="B86" s="21">
        <f t="shared" ref="B86:B90" si="3">SUM(C86:M86)</f>
        <v>32313987.629999999</v>
      </c>
      <c r="C86" s="21">
        <v>11018228.699999999</v>
      </c>
      <c r="D86" s="21">
        <v>6425526.5099999998</v>
      </c>
      <c r="E86" s="21">
        <v>3190870</v>
      </c>
      <c r="F86" s="21">
        <v>9908030.6999999993</v>
      </c>
      <c r="G86" s="21">
        <v>1771331.72</v>
      </c>
      <c r="H86" s="21"/>
      <c r="I86" s="21"/>
      <c r="J86" s="21"/>
      <c r="K86" s="21"/>
      <c r="L86" s="21"/>
      <c r="M86" s="21"/>
    </row>
    <row r="87" spans="1:13" x14ac:dyDescent="0.25">
      <c r="A87" s="19" t="s">
        <v>71</v>
      </c>
      <c r="B87" s="21">
        <f t="shared" si="3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x14ac:dyDescent="0.25">
      <c r="A88" s="19" t="s">
        <v>72</v>
      </c>
      <c r="B88" s="21">
        <f t="shared" si="3"/>
        <v>0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73</v>
      </c>
      <c r="B89" s="21">
        <f t="shared" si="3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74</v>
      </c>
      <c r="B90" s="21">
        <f t="shared" si="3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ht="15.75" thickBot="1" x14ac:dyDescent="0.3">
      <c r="A91" s="10" t="s">
        <v>33</v>
      </c>
      <c r="B91" s="20">
        <f>SUM(B85:B90)</f>
        <v>209602776.50999999</v>
      </c>
      <c r="C91" s="20">
        <f t="shared" ref="C91:M91" si="4">SUM(C85:C90)</f>
        <v>47697130.099999994</v>
      </c>
      <c r="D91" s="20">
        <f t="shared" si="4"/>
        <v>34949125.109999999</v>
      </c>
      <c r="E91" s="20">
        <f t="shared" si="4"/>
        <v>27882856.780000001</v>
      </c>
      <c r="F91" s="20">
        <f t="shared" si="4"/>
        <v>60856593.799999997</v>
      </c>
      <c r="G91" s="20">
        <f t="shared" si="4"/>
        <v>38217070.719999999</v>
      </c>
      <c r="H91" s="20">
        <f t="shared" si="4"/>
        <v>0</v>
      </c>
      <c r="I91" s="20">
        <f t="shared" si="4"/>
        <v>0</v>
      </c>
      <c r="J91" s="20">
        <f t="shared" si="4"/>
        <v>0</v>
      </c>
      <c r="K91" s="20">
        <f t="shared" si="4"/>
        <v>0</v>
      </c>
      <c r="L91" s="20">
        <f t="shared" si="4"/>
        <v>0</v>
      </c>
      <c r="M91" s="20">
        <f t="shared" si="4"/>
        <v>0</v>
      </c>
    </row>
    <row r="94" spans="1:13" ht="15.75" x14ac:dyDescent="0.25">
      <c r="A94" s="6" t="s">
        <v>129</v>
      </c>
    </row>
    <row r="95" spans="1:13" x14ac:dyDescent="0.25">
      <c r="A95" s="18" t="s">
        <v>77</v>
      </c>
      <c r="B95" s="23" t="s">
        <v>33</v>
      </c>
      <c r="C95" s="23" t="s">
        <v>38</v>
      </c>
      <c r="D95" s="23" t="s">
        <v>39</v>
      </c>
      <c r="E95" s="23" t="s">
        <v>40</v>
      </c>
      <c r="F95" s="23" t="s">
        <v>41</v>
      </c>
      <c r="G95" s="23" t="s">
        <v>42</v>
      </c>
      <c r="H95" s="23" t="s">
        <v>43</v>
      </c>
      <c r="I95" s="23" t="s">
        <v>44</v>
      </c>
      <c r="J95" s="23" t="s">
        <v>45</v>
      </c>
      <c r="K95" s="23" t="s">
        <v>46</v>
      </c>
      <c r="L95" s="23" t="s">
        <v>47</v>
      </c>
      <c r="M95" s="23" t="s">
        <v>48</v>
      </c>
    </row>
    <row r="96" spans="1:13" x14ac:dyDescent="0.25">
      <c r="A96" s="19" t="s">
        <v>78</v>
      </c>
      <c r="B96" s="21">
        <f>SUM(C96:M96)</f>
        <v>3616718281.2399998</v>
      </c>
      <c r="C96" s="21">
        <v>665709815.56999993</v>
      </c>
      <c r="D96" s="21">
        <v>447456855.07999998</v>
      </c>
      <c r="E96" s="21">
        <v>827744303.92999995</v>
      </c>
      <c r="F96" s="21">
        <v>955871736.96000016</v>
      </c>
      <c r="G96" s="21">
        <v>707733870.51999998</v>
      </c>
      <c r="H96" s="21">
        <v>12201699.18</v>
      </c>
      <c r="I96" s="21"/>
      <c r="J96" s="21"/>
      <c r="K96" s="21"/>
      <c r="L96" s="21"/>
      <c r="M96" s="21"/>
    </row>
    <row r="97" spans="1:13" x14ac:dyDescent="0.25">
      <c r="A97" s="19" t="s">
        <v>79</v>
      </c>
      <c r="B97" s="21">
        <f t="shared" ref="B97:B100" si="5">SUM(C97:M97)</f>
        <v>4045063517.5500002</v>
      </c>
      <c r="C97" s="21">
        <v>910523905.36000001</v>
      </c>
      <c r="D97" s="21">
        <v>569648612.88999999</v>
      </c>
      <c r="E97" s="21">
        <v>917850711.73000014</v>
      </c>
      <c r="F97" s="21">
        <v>1312853060.8999999</v>
      </c>
      <c r="G97" s="21">
        <v>320258440.67000002</v>
      </c>
      <c r="H97" s="21">
        <v>13928786</v>
      </c>
      <c r="I97" s="21"/>
      <c r="J97" s="21"/>
      <c r="K97" s="21"/>
      <c r="L97" s="21"/>
      <c r="M97" s="21"/>
    </row>
    <row r="98" spans="1:13" x14ac:dyDescent="0.25">
      <c r="A98" s="19" t="s">
        <v>80</v>
      </c>
      <c r="B98" s="21">
        <f t="shared" si="5"/>
        <v>2237990456.1999998</v>
      </c>
      <c r="C98" s="21">
        <v>686669175.1500001</v>
      </c>
      <c r="D98" s="21">
        <v>410545770.95999998</v>
      </c>
      <c r="E98" s="21">
        <v>492485910.57999992</v>
      </c>
      <c r="F98" s="21">
        <v>534858664.50999999</v>
      </c>
      <c r="G98" s="21">
        <v>113430935</v>
      </c>
      <c r="H98" s="21"/>
      <c r="I98" s="21"/>
      <c r="J98" s="21"/>
      <c r="K98" s="21"/>
      <c r="L98" s="21"/>
      <c r="M98" s="21"/>
    </row>
    <row r="99" spans="1:13" x14ac:dyDescent="0.25">
      <c r="A99" s="19" t="s">
        <v>81</v>
      </c>
      <c r="B99" s="21">
        <f t="shared" si="5"/>
        <v>2132038012.1700001</v>
      </c>
      <c r="C99" s="21">
        <v>1050337503.8000001</v>
      </c>
      <c r="D99" s="21">
        <v>463203714.90000004</v>
      </c>
      <c r="E99" s="21">
        <v>378740740.20999992</v>
      </c>
      <c r="F99" s="21">
        <v>190901221.66</v>
      </c>
      <c r="G99" s="21">
        <v>48387366.890000001</v>
      </c>
      <c r="H99" s="21"/>
      <c r="I99" s="21"/>
      <c r="J99" s="21"/>
      <c r="K99" s="21"/>
      <c r="L99" s="21"/>
      <c r="M99" s="21">
        <v>467464.71</v>
      </c>
    </row>
    <row r="100" spans="1:13" x14ac:dyDescent="0.25">
      <c r="A100" s="19" t="s">
        <v>82</v>
      </c>
      <c r="B100" s="21">
        <f t="shared" si="5"/>
        <v>3484150899.6700001</v>
      </c>
      <c r="C100" s="21">
        <v>2010441420.8499999</v>
      </c>
      <c r="D100" s="21">
        <v>691547973.05999994</v>
      </c>
      <c r="E100" s="21">
        <v>477574556.32000011</v>
      </c>
      <c r="F100" s="21">
        <v>256704418.26999998</v>
      </c>
      <c r="G100" s="21">
        <v>38614060.349999994</v>
      </c>
      <c r="H100" s="21">
        <v>2868064</v>
      </c>
      <c r="I100" s="21"/>
      <c r="J100" s="21"/>
      <c r="K100" s="21"/>
      <c r="L100" s="21">
        <v>5897701</v>
      </c>
      <c r="M100" s="21">
        <v>502705.82</v>
      </c>
    </row>
    <row r="101" spans="1:13" ht="15.75" thickBot="1" x14ac:dyDescent="0.3">
      <c r="A101" s="10" t="s">
        <v>33</v>
      </c>
      <c r="B101" s="20">
        <f t="shared" ref="B101:M101" si="6">SUM(B96:B100)</f>
        <v>15515961166.83</v>
      </c>
      <c r="C101" s="20">
        <f t="shared" si="6"/>
        <v>5323681820.7299995</v>
      </c>
      <c r="D101" s="20">
        <f t="shared" si="6"/>
        <v>2582402926.8900003</v>
      </c>
      <c r="E101" s="20">
        <f t="shared" si="6"/>
        <v>3094396222.77</v>
      </c>
      <c r="F101" s="20">
        <f t="shared" si="6"/>
        <v>3251189102.2999997</v>
      </c>
      <c r="G101" s="20">
        <f t="shared" si="6"/>
        <v>1228424673.4300001</v>
      </c>
      <c r="H101" s="20">
        <f t="shared" si="6"/>
        <v>28998549.18</v>
      </c>
      <c r="I101" s="20">
        <f t="shared" si="6"/>
        <v>0</v>
      </c>
      <c r="J101" s="20">
        <f t="shared" si="6"/>
        <v>0</v>
      </c>
      <c r="K101" s="20">
        <f t="shared" si="6"/>
        <v>0</v>
      </c>
      <c r="L101" s="20">
        <f t="shared" si="6"/>
        <v>5897701</v>
      </c>
      <c r="M101" s="20">
        <f t="shared" si="6"/>
        <v>970170.53</v>
      </c>
    </row>
    <row r="104" spans="1:13" ht="15.75" x14ac:dyDescent="0.25">
      <c r="A104" s="6" t="s">
        <v>130</v>
      </c>
    </row>
    <row r="105" spans="1:13" x14ac:dyDescent="0.25">
      <c r="A105" s="18" t="s">
        <v>83</v>
      </c>
      <c r="B105" s="23" t="s">
        <v>33</v>
      </c>
      <c r="C105" s="23" t="s">
        <v>38</v>
      </c>
      <c r="D105" s="23" t="s">
        <v>39</v>
      </c>
      <c r="E105" s="23" t="s">
        <v>40</v>
      </c>
      <c r="F105" s="23" t="s">
        <v>41</v>
      </c>
      <c r="G105" s="23" t="s">
        <v>42</v>
      </c>
      <c r="H105" s="23" t="s">
        <v>43</v>
      </c>
      <c r="I105" s="23" t="s">
        <v>44</v>
      </c>
      <c r="J105" s="23" t="s">
        <v>45</v>
      </c>
      <c r="K105" s="23" t="s">
        <v>46</v>
      </c>
      <c r="L105" s="23" t="s">
        <v>47</v>
      </c>
      <c r="M105" s="23" t="s">
        <v>48</v>
      </c>
    </row>
    <row r="106" spans="1:13" x14ac:dyDescent="0.25">
      <c r="A106" s="19" t="s">
        <v>84</v>
      </c>
      <c r="B106" s="21">
        <f>SUM(C106:M106)</f>
        <v>10060980220.160002</v>
      </c>
      <c r="C106" s="21">
        <v>3275438012.3300014</v>
      </c>
      <c r="D106" s="21">
        <v>1499904769.3299999</v>
      </c>
      <c r="E106" s="21">
        <v>1870902415.1899998</v>
      </c>
      <c r="F106" s="21">
        <v>2298007436.3399997</v>
      </c>
      <c r="G106" s="21">
        <v>1085269309.4400001</v>
      </c>
      <c r="H106" s="21">
        <v>24590406</v>
      </c>
      <c r="I106" s="21"/>
      <c r="J106" s="21"/>
      <c r="K106" s="21"/>
      <c r="L106" s="21">
        <v>5897701</v>
      </c>
      <c r="M106" s="21">
        <v>970170.53</v>
      </c>
    </row>
    <row r="107" spans="1:13" x14ac:dyDescent="0.25">
      <c r="A107" s="19" t="s">
        <v>85</v>
      </c>
      <c r="B107" s="21">
        <f t="shared" ref="B107:B110" si="7">SUM(C107:M107)</f>
        <v>80297959.25</v>
      </c>
      <c r="C107" s="21">
        <v>72735324.25</v>
      </c>
      <c r="D107" s="21">
        <v>4274680</v>
      </c>
      <c r="E107" s="21">
        <v>3287955</v>
      </c>
      <c r="F107" s="21"/>
      <c r="G107" s="21"/>
      <c r="H107" s="21"/>
      <c r="I107" s="21"/>
      <c r="J107" s="21"/>
      <c r="K107" s="21"/>
      <c r="L107" s="21"/>
      <c r="M107" s="21"/>
    </row>
    <row r="108" spans="1:13" x14ac:dyDescent="0.25">
      <c r="A108" s="19" t="s">
        <v>86</v>
      </c>
      <c r="B108" s="21">
        <f t="shared" si="7"/>
        <v>0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13" x14ac:dyDescent="0.25">
      <c r="A109" s="19" t="s">
        <v>87</v>
      </c>
      <c r="B109" s="21">
        <f t="shared" si="7"/>
        <v>0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1:13" x14ac:dyDescent="0.25">
      <c r="A110" s="19" t="s">
        <v>88</v>
      </c>
      <c r="B110" s="21">
        <f t="shared" si="7"/>
        <v>5374682987.420002</v>
      </c>
      <c r="C110" s="21">
        <v>1975508484.1500018</v>
      </c>
      <c r="D110" s="21">
        <v>1078223477.5600002</v>
      </c>
      <c r="E110" s="21">
        <v>1220205852.5799999</v>
      </c>
      <c r="F110" s="21">
        <v>953181665.95999992</v>
      </c>
      <c r="G110" s="21">
        <v>143155363.99000004</v>
      </c>
      <c r="H110" s="21">
        <v>4408143.18</v>
      </c>
      <c r="I110" s="21"/>
      <c r="J110" s="21"/>
      <c r="K110" s="21"/>
      <c r="L110" s="11"/>
      <c r="M110" s="21"/>
    </row>
    <row r="111" spans="1:13" ht="15.75" thickBot="1" x14ac:dyDescent="0.3">
      <c r="A111" s="10" t="s">
        <v>33</v>
      </c>
      <c r="B111" s="20">
        <f t="shared" ref="B111:K111" si="8">SUM(B106:B110)</f>
        <v>15515961166.830004</v>
      </c>
      <c r="C111" s="20">
        <f t="shared" si="8"/>
        <v>5323681820.7300034</v>
      </c>
      <c r="D111" s="20">
        <f t="shared" si="8"/>
        <v>2582402926.8900003</v>
      </c>
      <c r="E111" s="20">
        <f t="shared" si="8"/>
        <v>3094396222.7699995</v>
      </c>
      <c r="F111" s="20">
        <f t="shared" si="8"/>
        <v>3251189102.2999997</v>
      </c>
      <c r="G111" s="20">
        <f t="shared" si="8"/>
        <v>1228424673.4300001</v>
      </c>
      <c r="H111" s="20">
        <f t="shared" si="8"/>
        <v>28998549.18</v>
      </c>
      <c r="I111" s="20">
        <f t="shared" si="8"/>
        <v>0</v>
      </c>
      <c r="J111" s="20">
        <f t="shared" si="8"/>
        <v>0</v>
      </c>
      <c r="K111" s="20">
        <f t="shared" si="8"/>
        <v>0</v>
      </c>
      <c r="L111" s="20">
        <f>SUM(L106:L109)</f>
        <v>5897701</v>
      </c>
      <c r="M111" s="20">
        <f>SUM(M106:M110)</f>
        <v>970170.53</v>
      </c>
    </row>
    <row r="112" spans="1:13" x14ac:dyDescent="0.25">
      <c r="A112" s="24" t="s">
        <v>89</v>
      </c>
    </row>
    <row r="114" spans="1:13" ht="15.75" x14ac:dyDescent="0.25">
      <c r="A114" s="6" t="s">
        <v>131</v>
      </c>
    </row>
    <row r="115" spans="1:13" x14ac:dyDescent="0.25">
      <c r="A115" s="18" t="s">
        <v>83</v>
      </c>
      <c r="B115" s="23" t="s">
        <v>33</v>
      </c>
      <c r="C115" s="23" t="s">
        <v>38</v>
      </c>
      <c r="D115" s="23" t="s">
        <v>39</v>
      </c>
      <c r="E115" s="23" t="s">
        <v>40</v>
      </c>
      <c r="F115" s="23" t="s">
        <v>41</v>
      </c>
      <c r="G115" s="23" t="s">
        <v>42</v>
      </c>
      <c r="H115" s="23" t="s">
        <v>43</v>
      </c>
      <c r="I115" s="23" t="s">
        <v>44</v>
      </c>
      <c r="J115" s="23" t="s">
        <v>45</v>
      </c>
      <c r="K115" s="23" t="s">
        <v>46</v>
      </c>
      <c r="L115" s="23" t="s">
        <v>47</v>
      </c>
      <c r="M115" s="23" t="s">
        <v>48</v>
      </c>
    </row>
    <row r="116" spans="1:13" x14ac:dyDescent="0.25">
      <c r="A116" s="19" t="s">
        <v>90</v>
      </c>
      <c r="B116" s="21">
        <f>SUM(C116:M116)</f>
        <v>15515961166.830004</v>
      </c>
      <c r="C116" s="21">
        <v>5323681820.7300034</v>
      </c>
      <c r="D116" s="21">
        <v>2582402926.8900003</v>
      </c>
      <c r="E116" s="21">
        <v>3094396222.7699995</v>
      </c>
      <c r="F116" s="21">
        <v>3251189102.2999997</v>
      </c>
      <c r="G116" s="21">
        <v>1228424673.4300001</v>
      </c>
      <c r="H116" s="21">
        <v>28998549.18</v>
      </c>
      <c r="I116" s="21"/>
      <c r="J116" s="21"/>
      <c r="K116" s="21"/>
      <c r="L116" s="21">
        <v>5897701</v>
      </c>
      <c r="M116" s="21">
        <v>970170.53</v>
      </c>
    </row>
    <row r="117" spans="1:13" x14ac:dyDescent="0.25">
      <c r="A117" s="19" t="s">
        <v>91</v>
      </c>
      <c r="B117" s="21">
        <f t="shared" ref="B117:B119" si="9">SUM(C117:M117)</f>
        <v>0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 x14ac:dyDescent="0.25">
      <c r="A118" s="19" t="s">
        <v>92</v>
      </c>
      <c r="B118" s="21">
        <f t="shared" si="9"/>
        <v>0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1:13" x14ac:dyDescent="0.25">
      <c r="A119" s="19" t="s">
        <v>93</v>
      </c>
      <c r="B119" s="21">
        <f t="shared" si="9"/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ht="15.75" thickBot="1" x14ac:dyDescent="0.3">
      <c r="A120" s="10" t="s">
        <v>33</v>
      </c>
      <c r="B120" s="20">
        <f t="shared" ref="B120:M120" si="10">SUM(B116:B119)</f>
        <v>15515961166.830004</v>
      </c>
      <c r="C120" s="20">
        <f t="shared" si="10"/>
        <v>5323681820.7300034</v>
      </c>
      <c r="D120" s="20">
        <f t="shared" si="10"/>
        <v>2582402926.8900003</v>
      </c>
      <c r="E120" s="20">
        <f t="shared" si="10"/>
        <v>3094396222.7699995</v>
      </c>
      <c r="F120" s="20">
        <f t="shared" si="10"/>
        <v>3251189102.2999997</v>
      </c>
      <c r="G120" s="20">
        <f t="shared" si="10"/>
        <v>1228424673.4300001</v>
      </c>
      <c r="H120" s="20">
        <f t="shared" si="10"/>
        <v>28998549.18</v>
      </c>
      <c r="I120" s="20">
        <f t="shared" si="10"/>
        <v>0</v>
      </c>
      <c r="J120" s="20">
        <f t="shared" si="10"/>
        <v>0</v>
      </c>
      <c r="K120" s="20">
        <f t="shared" si="10"/>
        <v>0</v>
      </c>
      <c r="L120" s="20">
        <f t="shared" si="10"/>
        <v>5897701</v>
      </c>
      <c r="M120" s="20">
        <f t="shared" si="10"/>
        <v>970170.53</v>
      </c>
    </row>
    <row r="123" spans="1:13" ht="15.75" x14ac:dyDescent="0.25">
      <c r="A123" s="6" t="s">
        <v>132</v>
      </c>
    </row>
    <row r="124" spans="1:13" ht="60" x14ac:dyDescent="0.25">
      <c r="A124" s="25" t="s">
        <v>94</v>
      </c>
      <c r="B124" s="25" t="s">
        <v>95</v>
      </c>
      <c r="C124" s="25" t="s">
        <v>96</v>
      </c>
      <c r="D124" s="25" t="s">
        <v>97</v>
      </c>
      <c r="E124" s="25" t="s">
        <v>98</v>
      </c>
      <c r="F124" s="25" t="s">
        <v>99</v>
      </c>
      <c r="G124" s="25" t="s">
        <v>100</v>
      </c>
      <c r="H124" s="25" t="s">
        <v>101</v>
      </c>
      <c r="I124" s="25" t="s">
        <v>102</v>
      </c>
    </row>
    <row r="125" spans="1:13" x14ac:dyDescent="0.25">
      <c r="A125" s="11" t="s">
        <v>108</v>
      </c>
      <c r="B125" s="11" t="s">
        <v>109</v>
      </c>
      <c r="C125" s="27">
        <v>1000000000</v>
      </c>
      <c r="D125" s="28">
        <v>42130</v>
      </c>
      <c r="E125" s="28">
        <v>42496</v>
      </c>
      <c r="F125" s="11" t="s">
        <v>86</v>
      </c>
      <c r="G125" s="11" t="s">
        <v>119</v>
      </c>
      <c r="H125" s="28">
        <v>39568</v>
      </c>
      <c r="I125" s="11">
        <v>2</v>
      </c>
    </row>
    <row r="126" spans="1:13" x14ac:dyDescent="0.25">
      <c r="A126" s="11" t="s">
        <v>110</v>
      </c>
      <c r="B126" s="11" t="s">
        <v>109</v>
      </c>
      <c r="C126" s="27">
        <v>850000000</v>
      </c>
      <c r="D126" s="28">
        <v>41753</v>
      </c>
      <c r="E126" s="28">
        <v>42118</v>
      </c>
      <c r="F126" s="11" t="s">
        <v>86</v>
      </c>
      <c r="G126" s="11" t="s">
        <v>119</v>
      </c>
      <c r="H126" s="28">
        <v>39730</v>
      </c>
      <c r="I126" s="11">
        <v>4</v>
      </c>
    </row>
    <row r="127" spans="1:13" x14ac:dyDescent="0.25">
      <c r="A127" s="11" t="s">
        <v>111</v>
      </c>
      <c r="B127" s="11" t="s">
        <v>109</v>
      </c>
      <c r="C127" s="27">
        <v>2040000000</v>
      </c>
      <c r="D127" s="28">
        <v>42121</v>
      </c>
      <c r="E127" s="28">
        <v>42487</v>
      </c>
      <c r="F127" s="11" t="s">
        <v>118</v>
      </c>
      <c r="G127" s="11" t="s">
        <v>90</v>
      </c>
      <c r="H127" s="28">
        <v>39930</v>
      </c>
      <c r="I127" s="11">
        <v>6</v>
      </c>
    </row>
    <row r="128" spans="1:13" x14ac:dyDescent="0.25">
      <c r="A128" s="11" t="s">
        <v>112</v>
      </c>
      <c r="B128" s="11" t="s">
        <v>109</v>
      </c>
      <c r="C128" s="27">
        <v>1250000000</v>
      </c>
      <c r="D128" s="28">
        <v>43766</v>
      </c>
      <c r="E128" s="28">
        <v>44132</v>
      </c>
      <c r="F128" s="11" t="s">
        <v>86</v>
      </c>
      <c r="G128" s="11" t="s">
        <v>119</v>
      </c>
      <c r="H128" s="28">
        <v>40109</v>
      </c>
      <c r="I128" s="11">
        <v>7</v>
      </c>
    </row>
    <row r="129" spans="1:9" x14ac:dyDescent="0.25">
      <c r="A129" s="11" t="s">
        <v>113</v>
      </c>
      <c r="B129" s="11" t="s">
        <v>109</v>
      </c>
      <c r="C129" s="27">
        <v>646500000</v>
      </c>
      <c r="D129" s="28">
        <v>42524</v>
      </c>
      <c r="E129" s="28">
        <v>42889</v>
      </c>
      <c r="F129" s="11" t="s">
        <v>118</v>
      </c>
      <c r="G129" s="11" t="s">
        <v>90</v>
      </c>
      <c r="H129" s="28">
        <v>40330</v>
      </c>
      <c r="I129" s="11">
        <v>8</v>
      </c>
    </row>
    <row r="130" spans="1:9" x14ac:dyDescent="0.25">
      <c r="A130" s="11" t="s">
        <v>114</v>
      </c>
      <c r="B130" s="11" t="s">
        <v>109</v>
      </c>
      <c r="C130" s="27">
        <v>2000000000</v>
      </c>
      <c r="D130" s="28">
        <v>42536</v>
      </c>
      <c r="E130" s="28">
        <v>42901</v>
      </c>
      <c r="F130" s="11" t="s">
        <v>118</v>
      </c>
      <c r="G130" s="11" t="s">
        <v>90</v>
      </c>
      <c r="H130" s="28">
        <v>40703</v>
      </c>
      <c r="I130" s="11">
        <v>9</v>
      </c>
    </row>
    <row r="131" spans="1:9" x14ac:dyDescent="0.25">
      <c r="A131" s="11" t="s">
        <v>115</v>
      </c>
      <c r="B131" s="11" t="s">
        <v>109</v>
      </c>
      <c r="C131" s="27">
        <v>2650000000</v>
      </c>
      <c r="D131" s="28">
        <v>42907</v>
      </c>
      <c r="E131" s="28">
        <v>43272</v>
      </c>
      <c r="F131" s="11" t="s">
        <v>118</v>
      </c>
      <c r="G131" s="11" t="s">
        <v>90</v>
      </c>
      <c r="H131" s="28">
        <v>40919</v>
      </c>
      <c r="I131" s="11">
        <v>10</v>
      </c>
    </row>
    <row r="132" spans="1:9" x14ac:dyDescent="0.25">
      <c r="A132" s="11" t="s">
        <v>116</v>
      </c>
      <c r="B132" s="11" t="s">
        <v>109</v>
      </c>
      <c r="C132" s="27">
        <v>1000000000</v>
      </c>
      <c r="D132" s="28">
        <v>42172</v>
      </c>
      <c r="E132" s="28">
        <v>42538</v>
      </c>
      <c r="F132" s="11" t="s">
        <v>118</v>
      </c>
      <c r="G132" s="11" t="s">
        <v>90</v>
      </c>
      <c r="H132" s="28">
        <v>40976</v>
      </c>
      <c r="I132" s="11">
        <v>11</v>
      </c>
    </row>
    <row r="133" spans="1:9" x14ac:dyDescent="0.25">
      <c r="A133" s="11" t="s">
        <v>117</v>
      </c>
      <c r="B133" s="11" t="s">
        <v>109</v>
      </c>
      <c r="C133" s="27">
        <v>500000000</v>
      </c>
      <c r="D133" s="28">
        <v>43271</v>
      </c>
      <c r="E133" s="28">
        <v>43636</v>
      </c>
      <c r="F133" s="11" t="s">
        <v>118</v>
      </c>
      <c r="G133" s="11" t="s">
        <v>90</v>
      </c>
      <c r="H133" s="28">
        <v>41173</v>
      </c>
      <c r="I133" s="11">
        <v>12</v>
      </c>
    </row>
    <row r="136" spans="1:9" ht="15.75" x14ac:dyDescent="0.25">
      <c r="A136" s="6" t="s">
        <v>133</v>
      </c>
    </row>
    <row r="137" spans="1:9" x14ac:dyDescent="0.25">
      <c r="A137" s="25" t="s">
        <v>103</v>
      </c>
      <c r="B137" s="25" t="s">
        <v>94</v>
      </c>
      <c r="C137" s="25" t="s">
        <v>104</v>
      </c>
      <c r="D137" s="25" t="s">
        <v>95</v>
      </c>
      <c r="E137" s="25" t="s">
        <v>105</v>
      </c>
      <c r="F137" s="25" t="s">
        <v>106</v>
      </c>
      <c r="G137" s="25" t="s">
        <v>123</v>
      </c>
    </row>
    <row r="138" spans="1:9" x14ac:dyDescent="0.25">
      <c r="A138" s="11" t="s">
        <v>120</v>
      </c>
      <c r="B138" s="11" t="s">
        <v>121</v>
      </c>
      <c r="C138" s="11" t="s">
        <v>122</v>
      </c>
      <c r="D138" s="11" t="s">
        <v>3</v>
      </c>
      <c r="E138" s="12">
        <v>300490182</v>
      </c>
      <c r="F138" s="11"/>
      <c r="G138" s="11" t="s">
        <v>126</v>
      </c>
      <c r="H138" s="17"/>
      <c r="I138" s="17"/>
    </row>
    <row r="139" spans="1:9" x14ac:dyDescent="0.25">
      <c r="A139" s="11" t="s">
        <v>124</v>
      </c>
      <c r="B139" s="11" t="s">
        <v>121</v>
      </c>
      <c r="C139" s="11" t="s">
        <v>122</v>
      </c>
      <c r="D139" s="11" t="s">
        <v>3</v>
      </c>
      <c r="E139" s="12">
        <v>209798282</v>
      </c>
      <c r="F139" s="11"/>
      <c r="G139" s="11" t="s">
        <v>125</v>
      </c>
      <c r="H139" s="17"/>
      <c r="I139" s="17"/>
    </row>
    <row r="142" spans="1:9" ht="15.75" x14ac:dyDescent="0.25">
      <c r="A142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11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80" zoomScaleNormal="80" workbookViewId="0"/>
  </sheetViews>
  <sheetFormatPr baseColWidth="10" defaultColWidth="9.140625" defaultRowHeight="15" x14ac:dyDescent="0.25"/>
  <cols>
    <col min="1" max="1" width="34.710937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41455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f>B36</f>
        <v>16895504501.810001</v>
      </c>
    </row>
    <row r="8" spans="1:2" s="2" customFormat="1" x14ac:dyDescent="0.25">
      <c r="A8" s="8" t="s">
        <v>11</v>
      </c>
      <c r="B8" s="29">
        <v>1518424.0587588742</v>
      </c>
    </row>
    <row r="9" spans="1:2" s="2" customFormat="1" x14ac:dyDescent="0.25">
      <c r="A9" s="8" t="s">
        <v>12</v>
      </c>
      <c r="B9" s="29">
        <v>11127</v>
      </c>
    </row>
    <row r="10" spans="1:2" s="2" customFormat="1" x14ac:dyDescent="0.25">
      <c r="A10" s="8" t="s">
        <v>9</v>
      </c>
      <c r="B10" s="30">
        <v>5.8616630358324156E-3</v>
      </c>
    </row>
    <row r="11" spans="1:2" s="2" customFormat="1" x14ac:dyDescent="0.25">
      <c r="A11" s="8" t="s">
        <v>13</v>
      </c>
      <c r="B11" s="9">
        <v>34</v>
      </c>
    </row>
    <row r="12" spans="1:2" s="2" customFormat="1" x14ac:dyDescent="0.25">
      <c r="A12" s="8" t="s">
        <v>14</v>
      </c>
      <c r="B12" s="9">
        <v>208</v>
      </c>
    </row>
    <row r="13" spans="1:2" s="2" customFormat="1" x14ac:dyDescent="0.25">
      <c r="A13" s="8" t="s">
        <v>15</v>
      </c>
      <c r="B13" s="29">
        <v>10113</v>
      </c>
    </row>
    <row r="14" spans="1:2" s="2" customFormat="1" x14ac:dyDescent="0.25">
      <c r="A14" s="8" t="s">
        <v>16</v>
      </c>
      <c r="B14" s="29">
        <v>10138</v>
      </c>
    </row>
    <row r="15" spans="1:2" s="2" customFormat="1" x14ac:dyDescent="0.25">
      <c r="A15" s="8" t="s">
        <v>6</v>
      </c>
      <c r="B15" s="30">
        <v>0.47401906959346257</v>
      </c>
    </row>
    <row r="16" spans="1:2" s="2" customFormat="1" x14ac:dyDescent="0.25">
      <c r="A16" s="8" t="s">
        <v>7</v>
      </c>
      <c r="B16" s="30">
        <v>0.50874253224102772</v>
      </c>
    </row>
    <row r="17" spans="1:4" s="2" customFormat="1" x14ac:dyDescent="0.25">
      <c r="A17" s="8" t="s">
        <v>8</v>
      </c>
      <c r="B17" s="30">
        <v>0.34114785824551874</v>
      </c>
    </row>
    <row r="18" spans="1:4" s="2" customFormat="1" x14ac:dyDescent="0.25">
      <c r="A18" s="8" t="s">
        <v>17</v>
      </c>
      <c r="B18" s="30">
        <v>1.3888323250416238E-3</v>
      </c>
    </row>
    <row r="19" spans="1:4" s="2" customFormat="1" x14ac:dyDescent="0.25">
      <c r="A19" s="8" t="s">
        <v>18</v>
      </c>
      <c r="B19" s="29">
        <v>417865355</v>
      </c>
    </row>
    <row r="20" spans="1:4" s="2" customFormat="1" ht="15.75" thickBot="1" x14ac:dyDescent="0.3">
      <c r="A20" s="10" t="s">
        <v>19</v>
      </c>
      <c r="B20" s="31">
        <f>B7+B19</f>
        <v>17313369856.810001</v>
      </c>
    </row>
    <row r="23" spans="1:4" ht="15.75" x14ac:dyDescent="0.25">
      <c r="A23" s="6" t="s">
        <v>21</v>
      </c>
    </row>
    <row r="24" spans="1:4" ht="15.75" thickBot="1" x14ac:dyDescent="0.3">
      <c r="A24" s="10" t="s">
        <v>34</v>
      </c>
      <c r="B24" s="22" t="s">
        <v>35</v>
      </c>
      <c r="C24" s="22" t="s">
        <v>15</v>
      </c>
      <c r="D24" s="22" t="s">
        <v>36</v>
      </c>
    </row>
    <row r="25" spans="1:4" x14ac:dyDescent="0.25">
      <c r="A25" s="13" t="s">
        <v>22</v>
      </c>
      <c r="B25" s="21">
        <v>5675650424.0900011</v>
      </c>
      <c r="C25" s="21">
        <v>5748</v>
      </c>
      <c r="D25" s="15">
        <f t="shared" ref="D25:D36" si="0">B25/$B$36</f>
        <v>0.33592666164434293</v>
      </c>
    </row>
    <row r="26" spans="1:4" x14ac:dyDescent="0.25">
      <c r="A26" s="13" t="s">
        <v>23</v>
      </c>
      <c r="B26" s="21">
        <v>2882706580.4399991</v>
      </c>
      <c r="C26" s="21">
        <v>1380</v>
      </c>
      <c r="D26" s="15">
        <f t="shared" si="0"/>
        <v>0.17061973971426406</v>
      </c>
    </row>
    <row r="27" spans="1:4" x14ac:dyDescent="0.25">
      <c r="A27" s="13" t="s">
        <v>24</v>
      </c>
      <c r="B27" s="21">
        <v>3267610822.2399993</v>
      </c>
      <c r="C27" s="21">
        <v>1344</v>
      </c>
      <c r="D27" s="15">
        <f t="shared" si="0"/>
        <v>0.19340119863777627</v>
      </c>
    </row>
    <row r="28" spans="1:4" x14ac:dyDescent="0.25">
      <c r="A28" s="13" t="s">
        <v>25</v>
      </c>
      <c r="B28" s="21">
        <v>3665343119.9799995</v>
      </c>
      <c r="C28" s="21">
        <v>1314</v>
      </c>
      <c r="D28" s="15">
        <f t="shared" si="0"/>
        <v>0.21694191609296629</v>
      </c>
    </row>
    <row r="29" spans="1:4" x14ac:dyDescent="0.25">
      <c r="A29" s="13" t="s">
        <v>26</v>
      </c>
      <c r="B29" s="21">
        <v>1366693044.25</v>
      </c>
      <c r="C29" s="21">
        <v>471</v>
      </c>
      <c r="D29" s="15">
        <f t="shared" si="0"/>
        <v>8.0890928359291514E-2</v>
      </c>
    </row>
    <row r="30" spans="1:4" x14ac:dyDescent="0.25">
      <c r="A30" s="13" t="s">
        <v>27</v>
      </c>
      <c r="B30" s="21">
        <v>29564707.030000001</v>
      </c>
      <c r="C30" s="21">
        <v>11</v>
      </c>
      <c r="D30" s="15">
        <f t="shared" si="0"/>
        <v>1.749856420495331E-3</v>
      </c>
    </row>
    <row r="31" spans="1:4" x14ac:dyDescent="0.25">
      <c r="A31" s="13" t="s">
        <v>28</v>
      </c>
      <c r="B31" s="21"/>
      <c r="C31" s="21"/>
      <c r="D31" s="15">
        <f t="shared" si="0"/>
        <v>0</v>
      </c>
    </row>
    <row r="32" spans="1:4" x14ac:dyDescent="0.25">
      <c r="A32" s="13" t="s">
        <v>29</v>
      </c>
      <c r="B32" s="21"/>
      <c r="C32" s="21"/>
      <c r="D32" s="15">
        <f t="shared" si="0"/>
        <v>0</v>
      </c>
    </row>
    <row r="33" spans="1:4" x14ac:dyDescent="0.25">
      <c r="A33" s="13" t="s">
        <v>30</v>
      </c>
      <c r="B33" s="21"/>
      <c r="C33" s="21"/>
      <c r="D33" s="15">
        <f t="shared" si="0"/>
        <v>0</v>
      </c>
    </row>
    <row r="34" spans="1:4" x14ac:dyDescent="0.25">
      <c r="A34" s="13" t="s">
        <v>31</v>
      </c>
      <c r="B34" s="21">
        <v>5930839</v>
      </c>
      <c r="C34" s="21">
        <v>1</v>
      </c>
      <c r="D34" s="15">
        <f t="shared" si="0"/>
        <v>3.5103059511271974E-4</v>
      </c>
    </row>
    <row r="35" spans="1:4" x14ac:dyDescent="0.25">
      <c r="A35" s="13" t="s">
        <v>32</v>
      </c>
      <c r="B35" s="21">
        <v>2004964.78</v>
      </c>
      <c r="C35" s="21">
        <v>3</v>
      </c>
      <c r="D35" s="15">
        <f t="shared" si="0"/>
        <v>1.1866853575075014E-4</v>
      </c>
    </row>
    <row r="36" spans="1:4" ht="15.75" thickBot="1" x14ac:dyDescent="0.3">
      <c r="A36" s="10" t="s">
        <v>33</v>
      </c>
      <c r="B36" s="14">
        <f>SUM(B25:B35)</f>
        <v>16895504501.810001</v>
      </c>
      <c r="C36" s="14">
        <f>SUM(C25:C35)</f>
        <v>10272</v>
      </c>
      <c r="D36" s="16">
        <f t="shared" si="0"/>
        <v>1</v>
      </c>
    </row>
    <row r="39" spans="1:4" ht="15.75" x14ac:dyDescent="0.25">
      <c r="A39" s="6" t="s">
        <v>37</v>
      </c>
    </row>
    <row r="40" spans="1:4" ht="15.75" thickBot="1" x14ac:dyDescent="0.3">
      <c r="A40" s="10" t="s">
        <v>34</v>
      </c>
      <c r="B40" s="22" t="s">
        <v>35</v>
      </c>
      <c r="C40" s="22" t="s">
        <v>15</v>
      </c>
      <c r="D40" s="22" t="s">
        <v>36</v>
      </c>
    </row>
    <row r="41" spans="1:4" x14ac:dyDescent="0.25">
      <c r="A41" s="13" t="s">
        <v>22</v>
      </c>
      <c r="B41" s="21">
        <v>5675650424.0900011</v>
      </c>
      <c r="C41" s="21">
        <v>5748</v>
      </c>
      <c r="D41" s="15">
        <f t="shared" ref="D41:D48" si="1">B41/$B$36</f>
        <v>0.33592666164434293</v>
      </c>
    </row>
    <row r="42" spans="1:4" x14ac:dyDescent="0.25">
      <c r="A42" s="13" t="s">
        <v>23</v>
      </c>
      <c r="B42" s="21">
        <v>2882706580.4399991</v>
      </c>
      <c r="C42" s="21">
        <v>1380</v>
      </c>
      <c r="D42" s="15">
        <f t="shared" si="1"/>
        <v>0.17061973971426406</v>
      </c>
    </row>
    <row r="43" spans="1:4" x14ac:dyDescent="0.25">
      <c r="A43" s="13" t="s">
        <v>24</v>
      </c>
      <c r="B43" s="21">
        <v>3267610822.2399993</v>
      </c>
      <c r="C43" s="21">
        <v>1344</v>
      </c>
      <c r="D43" s="15">
        <f t="shared" si="1"/>
        <v>0.19340119863777627</v>
      </c>
    </row>
    <row r="44" spans="1:4" x14ac:dyDescent="0.25">
      <c r="A44" s="13" t="s">
        <v>25</v>
      </c>
      <c r="B44" s="21">
        <v>3665343119.9799995</v>
      </c>
      <c r="C44" s="21">
        <v>1314</v>
      </c>
      <c r="D44" s="15">
        <f t="shared" si="1"/>
        <v>0.21694191609296629</v>
      </c>
    </row>
    <row r="45" spans="1:4" x14ac:dyDescent="0.25">
      <c r="A45" s="13" t="s">
        <v>26</v>
      </c>
      <c r="B45" s="21">
        <v>1366693044.25</v>
      </c>
      <c r="C45" s="21">
        <v>471</v>
      </c>
      <c r="D45" s="15">
        <f t="shared" si="1"/>
        <v>8.0890928359291514E-2</v>
      </c>
    </row>
    <row r="46" spans="1:4" x14ac:dyDescent="0.25">
      <c r="A46" s="13" t="s">
        <v>27</v>
      </c>
      <c r="B46" s="21">
        <v>29564707.030000001</v>
      </c>
      <c r="C46" s="21">
        <v>11</v>
      </c>
      <c r="D46" s="15">
        <f t="shared" si="1"/>
        <v>1.749856420495331E-3</v>
      </c>
    </row>
    <row r="47" spans="1:4" x14ac:dyDescent="0.25">
      <c r="A47" s="13" t="s">
        <v>28</v>
      </c>
      <c r="B47" s="21">
        <v>5930839</v>
      </c>
      <c r="C47" s="21">
        <v>1</v>
      </c>
      <c r="D47" s="15">
        <f t="shared" si="1"/>
        <v>3.5103059511271974E-4</v>
      </c>
    </row>
    <row r="48" spans="1:4" x14ac:dyDescent="0.25">
      <c r="A48" s="13" t="s">
        <v>29</v>
      </c>
      <c r="B48" s="21">
        <v>2004964.78</v>
      </c>
      <c r="C48" s="21">
        <v>3</v>
      </c>
      <c r="D48" s="15">
        <f t="shared" si="1"/>
        <v>1.1866853575075014E-4</v>
      </c>
    </row>
    <row r="49" spans="1:13" x14ac:dyDescent="0.25">
      <c r="A49" s="13" t="s">
        <v>30</v>
      </c>
      <c r="B49" s="21"/>
      <c r="C49" s="21"/>
      <c r="D49" s="15"/>
    </row>
    <row r="50" spans="1:13" x14ac:dyDescent="0.25">
      <c r="A50" s="13" t="s">
        <v>31</v>
      </c>
      <c r="B50" s="21"/>
      <c r="C50" s="21"/>
      <c r="D50" s="15"/>
    </row>
    <row r="51" spans="1:13" x14ac:dyDescent="0.25">
      <c r="A51" s="13" t="s">
        <v>32</v>
      </c>
      <c r="B51" s="21"/>
      <c r="C51" s="21"/>
      <c r="D51" s="15"/>
    </row>
    <row r="52" spans="1:13" ht="15.75" thickBot="1" x14ac:dyDescent="0.3">
      <c r="A52" s="10" t="s">
        <v>33</v>
      </c>
      <c r="B52" s="14">
        <f>SUM(B41:B51)</f>
        <v>16895504501.810001</v>
      </c>
      <c r="C52" s="14">
        <f>SUM(C41:C51)</f>
        <v>10272</v>
      </c>
      <c r="D52" s="16">
        <f>B52/$B$36</f>
        <v>1</v>
      </c>
    </row>
    <row r="55" spans="1:13" ht="15.75" x14ac:dyDescent="0.25">
      <c r="A55" s="6" t="s">
        <v>127</v>
      </c>
    </row>
    <row r="56" spans="1:13" x14ac:dyDescent="0.25">
      <c r="A56" s="18" t="s">
        <v>68</v>
      </c>
      <c r="B56" s="23" t="s">
        <v>33</v>
      </c>
      <c r="C56" s="23" t="s">
        <v>38</v>
      </c>
      <c r="D56" s="23" t="s">
        <v>39</v>
      </c>
      <c r="E56" s="23" t="s">
        <v>40</v>
      </c>
      <c r="F56" s="23" t="s">
        <v>41</v>
      </c>
      <c r="G56" s="23" t="s">
        <v>42</v>
      </c>
      <c r="H56" s="23" t="s">
        <v>43</v>
      </c>
      <c r="I56" s="23" t="s">
        <v>44</v>
      </c>
      <c r="J56" s="23" t="s">
        <v>45</v>
      </c>
      <c r="K56" s="23" t="s">
        <v>46</v>
      </c>
      <c r="L56" s="23" t="s">
        <v>47</v>
      </c>
      <c r="M56" s="23" t="s">
        <v>48</v>
      </c>
    </row>
    <row r="57" spans="1:13" x14ac:dyDescent="0.25">
      <c r="A57" s="11" t="s">
        <v>49</v>
      </c>
      <c r="B57" s="21">
        <f>SUM(C57:M57)</f>
        <v>5514523517.4499998</v>
      </c>
      <c r="C57" s="21">
        <v>1920690452.1200001</v>
      </c>
      <c r="D57" s="21">
        <v>979350477.19000006</v>
      </c>
      <c r="E57" s="21">
        <v>1103336663.49</v>
      </c>
      <c r="F57" s="21">
        <v>1128290945.71</v>
      </c>
      <c r="G57" s="21">
        <v>379106139.94</v>
      </c>
      <c r="H57" s="21">
        <v>3748839</v>
      </c>
      <c r="I57" s="21"/>
      <c r="J57" s="21"/>
      <c r="K57" s="21"/>
      <c r="L57" s="21"/>
      <c r="M57" s="21"/>
    </row>
    <row r="58" spans="1:13" x14ac:dyDescent="0.25">
      <c r="A58" s="11" t="s">
        <v>50</v>
      </c>
      <c r="B58" s="21">
        <f t="shared" ref="B58:B76" si="2">SUM(C58:M58)</f>
        <v>104937499.49000001</v>
      </c>
      <c r="C58" s="21">
        <v>38799853.719999999</v>
      </c>
      <c r="D58" s="21">
        <v>15759353.23</v>
      </c>
      <c r="E58" s="21">
        <v>22598572.109999999</v>
      </c>
      <c r="F58" s="21">
        <v>14186861.43</v>
      </c>
      <c r="G58" s="21">
        <v>13592859</v>
      </c>
      <c r="H58" s="21"/>
      <c r="I58" s="21"/>
      <c r="J58" s="21"/>
      <c r="K58" s="21"/>
      <c r="L58" s="21"/>
      <c r="M58" s="21"/>
    </row>
    <row r="59" spans="1:13" x14ac:dyDescent="0.25">
      <c r="A59" s="11" t="s">
        <v>51</v>
      </c>
      <c r="B59" s="21">
        <f t="shared" si="2"/>
        <v>950530782.01999998</v>
      </c>
      <c r="C59" s="21">
        <v>214528956.79999998</v>
      </c>
      <c r="D59" s="21">
        <v>133045404.99000001</v>
      </c>
      <c r="E59" s="21">
        <v>197520567.62</v>
      </c>
      <c r="F59" s="21">
        <v>262711550.74000001</v>
      </c>
      <c r="G59" s="21">
        <v>134535559.47999999</v>
      </c>
      <c r="H59" s="21">
        <v>8188742.3900000006</v>
      </c>
      <c r="I59" s="21"/>
      <c r="J59" s="21"/>
      <c r="K59" s="21"/>
      <c r="L59" s="21"/>
      <c r="M59" s="21"/>
    </row>
    <row r="60" spans="1:13" x14ac:dyDescent="0.25">
      <c r="A60" s="11" t="s">
        <v>52</v>
      </c>
      <c r="B60" s="21">
        <f t="shared" si="2"/>
        <v>14403531</v>
      </c>
      <c r="C60" s="21">
        <v>8919778</v>
      </c>
      <c r="D60" s="21"/>
      <c r="E60" s="21">
        <v>2348453</v>
      </c>
      <c r="F60" s="21">
        <v>512411</v>
      </c>
      <c r="G60" s="21">
        <v>2622889</v>
      </c>
      <c r="H60" s="21"/>
      <c r="I60" s="21"/>
      <c r="J60" s="21"/>
      <c r="K60" s="21"/>
      <c r="L60" s="21"/>
      <c r="M60" s="21"/>
    </row>
    <row r="61" spans="1:13" x14ac:dyDescent="0.25">
      <c r="A61" s="11" t="s">
        <v>53</v>
      </c>
      <c r="B61" s="21">
        <f t="shared" si="2"/>
        <v>156095707.51000002</v>
      </c>
      <c r="C61" s="21">
        <v>46893135.68</v>
      </c>
      <c r="D61" s="21">
        <v>32445256.190000001</v>
      </c>
      <c r="E61" s="21">
        <v>25606064.149999999</v>
      </c>
      <c r="F61" s="21">
        <v>34164251.490000002</v>
      </c>
      <c r="G61" s="21">
        <v>16987000</v>
      </c>
      <c r="H61" s="21"/>
      <c r="I61" s="21"/>
      <c r="J61" s="21"/>
      <c r="K61" s="21"/>
      <c r="L61" s="21"/>
      <c r="M61" s="21"/>
    </row>
    <row r="62" spans="1:13" x14ac:dyDescent="0.25">
      <c r="A62" s="11" t="s">
        <v>54</v>
      </c>
      <c r="B62" s="21">
        <f t="shared" si="2"/>
        <v>826001625.53999996</v>
      </c>
      <c r="C62" s="21">
        <v>216707137.02000001</v>
      </c>
      <c r="D62" s="21">
        <v>137240183.13999999</v>
      </c>
      <c r="E62" s="21">
        <v>167857835.44999999</v>
      </c>
      <c r="F62" s="21">
        <v>207200330.09999999</v>
      </c>
      <c r="G62" s="21">
        <v>92112911.829999998</v>
      </c>
      <c r="H62" s="21">
        <v>4883228</v>
      </c>
      <c r="I62" s="21"/>
      <c r="J62" s="21"/>
      <c r="K62" s="21"/>
      <c r="L62" s="21"/>
      <c r="M62" s="21"/>
    </row>
    <row r="63" spans="1:13" x14ac:dyDescent="0.25">
      <c r="A63" s="11" t="s">
        <v>55</v>
      </c>
      <c r="B63" s="21">
        <f t="shared" si="2"/>
        <v>240491010.45999998</v>
      </c>
      <c r="C63" s="21">
        <v>60055129.359999999</v>
      </c>
      <c r="D63" s="21">
        <v>40356158.5</v>
      </c>
      <c r="E63" s="21">
        <v>53621836.989999995</v>
      </c>
      <c r="F63" s="21">
        <v>55207822.949999996</v>
      </c>
      <c r="G63" s="21">
        <v>30215268.41</v>
      </c>
      <c r="H63" s="21"/>
      <c r="I63" s="21"/>
      <c r="J63" s="21"/>
      <c r="K63" s="21"/>
      <c r="L63" s="21"/>
      <c r="M63" s="21">
        <v>1034794.25</v>
      </c>
    </row>
    <row r="64" spans="1:13" x14ac:dyDescent="0.25">
      <c r="A64" s="11" t="s">
        <v>56</v>
      </c>
      <c r="B64" s="21">
        <f t="shared" si="2"/>
        <v>83160731.159999996</v>
      </c>
      <c r="C64" s="21">
        <v>35145364.670000002</v>
      </c>
      <c r="D64" s="21">
        <v>9216491.3499999996</v>
      </c>
      <c r="E64" s="21">
        <v>10030643.32</v>
      </c>
      <c r="F64" s="21">
        <v>18182999</v>
      </c>
      <c r="G64" s="21">
        <v>10082527</v>
      </c>
      <c r="H64" s="21"/>
      <c r="I64" s="21"/>
      <c r="J64" s="21"/>
      <c r="K64" s="21"/>
      <c r="L64" s="21"/>
      <c r="M64" s="21">
        <v>502705.82</v>
      </c>
    </row>
    <row r="65" spans="1:13" x14ac:dyDescent="0.25">
      <c r="A65" s="11" t="s">
        <v>57</v>
      </c>
      <c r="B65" s="21">
        <f t="shared" si="2"/>
        <v>39784407.569999993</v>
      </c>
      <c r="C65" s="21">
        <v>9936608.9499999993</v>
      </c>
      <c r="D65" s="21">
        <v>5244749.41</v>
      </c>
      <c r="E65" s="21">
        <v>1768712.81</v>
      </c>
      <c r="F65" s="21">
        <v>21602541.399999999</v>
      </c>
      <c r="G65" s="21">
        <v>1231795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58</v>
      </c>
      <c r="B66" s="21">
        <f t="shared" si="2"/>
        <v>157596036.63999999</v>
      </c>
      <c r="C66" s="21">
        <v>35187502.439999998</v>
      </c>
      <c r="D66" s="21">
        <v>27022108.93</v>
      </c>
      <c r="E66" s="21">
        <v>37091843.240000002</v>
      </c>
      <c r="F66" s="21">
        <v>38441382.030000001</v>
      </c>
      <c r="G66" s="21">
        <v>19853200</v>
      </c>
      <c r="H66" s="21"/>
      <c r="I66" s="21"/>
      <c r="J66" s="21"/>
      <c r="K66" s="21"/>
      <c r="L66" s="21"/>
      <c r="M66" s="21"/>
    </row>
    <row r="67" spans="1:13" x14ac:dyDescent="0.25">
      <c r="A67" s="11" t="s">
        <v>59</v>
      </c>
      <c r="B67" s="21">
        <f t="shared" si="2"/>
        <v>5387411450.2600002</v>
      </c>
      <c r="C67" s="21">
        <v>2065345613.1100006</v>
      </c>
      <c r="D67" s="21">
        <v>924471714.38999999</v>
      </c>
      <c r="E67" s="21">
        <v>939432056.22000003</v>
      </c>
      <c r="F67" s="21">
        <v>1059496890.2900001</v>
      </c>
      <c r="G67" s="21">
        <v>386297164.89999998</v>
      </c>
      <c r="H67" s="21">
        <v>11900546.640000001</v>
      </c>
      <c r="I67" s="21"/>
      <c r="J67" s="21"/>
      <c r="K67" s="21"/>
      <c r="L67" s="21"/>
      <c r="M67" s="21">
        <v>467464.71</v>
      </c>
    </row>
    <row r="68" spans="1:13" x14ac:dyDescent="0.25">
      <c r="A68" s="11" t="s">
        <v>60</v>
      </c>
      <c r="B68" s="21">
        <f t="shared" si="2"/>
        <v>619948442.22000003</v>
      </c>
      <c r="C68" s="21">
        <v>151346955.79000002</v>
      </c>
      <c r="D68" s="21">
        <v>96820894.640000001</v>
      </c>
      <c r="E68" s="21">
        <v>138477436.41000003</v>
      </c>
      <c r="F68" s="21">
        <v>160011832.32999998</v>
      </c>
      <c r="G68" s="21">
        <v>73291323.049999997</v>
      </c>
      <c r="H68" s="21"/>
      <c r="I68" s="21"/>
      <c r="J68" s="21"/>
      <c r="K68" s="21"/>
      <c r="L68" s="21"/>
      <c r="M68" s="21"/>
    </row>
    <row r="69" spans="1:13" x14ac:dyDescent="0.25">
      <c r="A69" s="11" t="s">
        <v>61</v>
      </c>
      <c r="B69" s="21">
        <f t="shared" si="2"/>
        <v>1213484544.3299999</v>
      </c>
      <c r="C69" s="21">
        <v>373739164.83999997</v>
      </c>
      <c r="D69" s="21">
        <v>235011092.58999994</v>
      </c>
      <c r="E69" s="21">
        <v>273356424.80000007</v>
      </c>
      <c r="F69" s="21">
        <v>264719946.35000002</v>
      </c>
      <c r="G69" s="21">
        <v>66657915.75</v>
      </c>
      <c r="H69" s="21"/>
      <c r="I69" s="21"/>
      <c r="J69" s="21"/>
      <c r="K69" s="21"/>
      <c r="L69" s="21"/>
      <c r="M69" s="21"/>
    </row>
    <row r="70" spans="1:13" x14ac:dyDescent="0.25">
      <c r="A70" s="11" t="s">
        <v>62</v>
      </c>
      <c r="B70" s="21">
        <f t="shared" si="2"/>
        <v>12310897.779999999</v>
      </c>
      <c r="C70" s="21">
        <v>3754325.35</v>
      </c>
      <c r="D70" s="21">
        <v>1084785</v>
      </c>
      <c r="E70" s="21">
        <v>5735787.4299999997</v>
      </c>
      <c r="F70" s="21">
        <v>1736000</v>
      </c>
      <c r="G70" s="21"/>
      <c r="H70" s="21"/>
      <c r="I70" s="21"/>
      <c r="J70" s="21"/>
      <c r="K70" s="21"/>
      <c r="L70" s="21"/>
      <c r="M70" s="21"/>
    </row>
    <row r="71" spans="1:13" x14ac:dyDescent="0.25">
      <c r="A71" s="11" t="s">
        <v>63</v>
      </c>
      <c r="B71" s="21">
        <f t="shared" si="2"/>
        <v>430682785.45999998</v>
      </c>
      <c r="C71" s="21">
        <v>146966157.94</v>
      </c>
      <c r="D71" s="21">
        <v>72507889.620000005</v>
      </c>
      <c r="E71" s="21">
        <v>66548844.899999999</v>
      </c>
      <c r="F71" s="21">
        <v>97339008.460000008</v>
      </c>
      <c r="G71" s="21">
        <v>47320884.539999999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64</v>
      </c>
      <c r="B72" s="21">
        <f t="shared" si="2"/>
        <v>128053006.89000002</v>
      </c>
      <c r="C72" s="21">
        <v>27471495</v>
      </c>
      <c r="D72" s="21">
        <v>30599695.450000003</v>
      </c>
      <c r="E72" s="21">
        <v>19155621.060000002</v>
      </c>
      <c r="F72" s="21">
        <v>38243468.950000003</v>
      </c>
      <c r="G72" s="21">
        <v>12582726.43</v>
      </c>
      <c r="H72" s="21"/>
      <c r="I72" s="21"/>
      <c r="J72" s="21"/>
      <c r="K72" s="21"/>
      <c r="L72" s="21"/>
      <c r="M72" s="21"/>
    </row>
    <row r="73" spans="1:13" x14ac:dyDescent="0.25">
      <c r="A73" s="11" t="s">
        <v>65</v>
      </c>
      <c r="B73" s="21">
        <f t="shared" si="2"/>
        <v>212229797.30000001</v>
      </c>
      <c r="C73" s="21">
        <v>87395704.420000002</v>
      </c>
      <c r="D73" s="21">
        <v>46723171.079999998</v>
      </c>
      <c r="E73" s="21">
        <v>37115797.07</v>
      </c>
      <c r="F73" s="21">
        <v>39270044.730000004</v>
      </c>
      <c r="G73" s="21">
        <v>1725080</v>
      </c>
      <c r="H73" s="21"/>
      <c r="I73" s="21"/>
      <c r="J73" s="21"/>
      <c r="K73" s="21"/>
      <c r="L73" s="21"/>
      <c r="M73" s="21"/>
    </row>
    <row r="74" spans="1:13" x14ac:dyDescent="0.25">
      <c r="A74" s="11" t="s">
        <v>66</v>
      </c>
      <c r="B74" s="21">
        <f t="shared" si="2"/>
        <v>209881416.93000001</v>
      </c>
      <c r="C74" s="21">
        <v>57620128.700000003</v>
      </c>
      <c r="D74" s="21">
        <v>27176532.949999999</v>
      </c>
      <c r="E74" s="21">
        <v>42096899.310000002</v>
      </c>
      <c r="F74" s="21">
        <v>57346063.050000004</v>
      </c>
      <c r="G74" s="21">
        <v>25641792.920000002</v>
      </c>
      <c r="H74" s="21"/>
      <c r="I74" s="21"/>
      <c r="J74" s="21"/>
      <c r="K74" s="21"/>
      <c r="L74" s="21"/>
      <c r="M74" s="21"/>
    </row>
    <row r="75" spans="1:13" x14ac:dyDescent="0.25">
      <c r="A75" s="11" t="s">
        <v>67</v>
      </c>
      <c r="B75" s="21">
        <f t="shared" si="2"/>
        <v>587493637.80000007</v>
      </c>
      <c r="C75" s="21">
        <v>174780305.18000001</v>
      </c>
      <c r="D75" s="21">
        <v>68630621.789999992</v>
      </c>
      <c r="E75" s="21">
        <v>122981245.86000001</v>
      </c>
      <c r="F75" s="21">
        <v>165489267.97</v>
      </c>
      <c r="G75" s="21">
        <v>48838007</v>
      </c>
      <c r="H75" s="21">
        <v>843351</v>
      </c>
      <c r="I75" s="21"/>
      <c r="J75" s="21"/>
      <c r="K75" s="21"/>
      <c r="L75" s="21">
        <v>5930839</v>
      </c>
      <c r="M75" s="21"/>
    </row>
    <row r="76" spans="1:13" x14ac:dyDescent="0.25">
      <c r="A76" s="11" t="s">
        <v>69</v>
      </c>
      <c r="B76" s="21">
        <f t="shared" si="2"/>
        <v>6483674</v>
      </c>
      <c r="C76" s="21">
        <v>366655</v>
      </c>
      <c r="D76" s="21"/>
      <c r="E76" s="21">
        <v>929517</v>
      </c>
      <c r="F76" s="21">
        <v>1189502</v>
      </c>
      <c r="G76" s="21">
        <v>3998000</v>
      </c>
      <c r="H76" s="21"/>
      <c r="I76" s="21"/>
      <c r="J76" s="21"/>
      <c r="K76" s="21"/>
      <c r="L76" s="21"/>
      <c r="M76" s="21"/>
    </row>
    <row r="77" spans="1:13" ht="15.75" thickBot="1" x14ac:dyDescent="0.3">
      <c r="A77" s="10" t="s">
        <v>33</v>
      </c>
      <c r="B77" s="14">
        <f t="shared" ref="B77:M77" si="3">SUM(B57:B76)</f>
        <v>16895504501.809996</v>
      </c>
      <c r="C77" s="14">
        <f t="shared" si="3"/>
        <v>5675650424.0900011</v>
      </c>
      <c r="D77" s="14">
        <f t="shared" si="3"/>
        <v>2882706580.4399996</v>
      </c>
      <c r="E77" s="14">
        <f t="shared" si="3"/>
        <v>3267610822.2399998</v>
      </c>
      <c r="F77" s="14">
        <f t="shared" si="3"/>
        <v>3665343119.98</v>
      </c>
      <c r="G77" s="14">
        <f t="shared" si="3"/>
        <v>1366693044.25</v>
      </c>
      <c r="H77" s="14">
        <f t="shared" si="3"/>
        <v>29564707.030000001</v>
      </c>
      <c r="I77" s="14">
        <f t="shared" si="3"/>
        <v>0</v>
      </c>
      <c r="J77" s="14">
        <f t="shared" si="3"/>
        <v>0</v>
      </c>
      <c r="K77" s="14">
        <f t="shared" si="3"/>
        <v>0</v>
      </c>
      <c r="L77" s="14">
        <f t="shared" si="3"/>
        <v>5930839</v>
      </c>
      <c r="M77" s="14">
        <f t="shared" si="3"/>
        <v>2004964.78</v>
      </c>
    </row>
    <row r="80" spans="1:13" ht="15.75" x14ac:dyDescent="0.25">
      <c r="A80" s="6" t="s">
        <v>128</v>
      </c>
    </row>
    <row r="81" spans="1:13" x14ac:dyDescent="0.25">
      <c r="A81" s="18" t="s">
        <v>76</v>
      </c>
      <c r="B81" s="23" t="s">
        <v>33</v>
      </c>
      <c r="C81" s="23" t="s">
        <v>38</v>
      </c>
      <c r="D81" s="23" t="s">
        <v>39</v>
      </c>
      <c r="E81" s="23" t="s">
        <v>40</v>
      </c>
      <c r="F81" s="23" t="s">
        <v>41</v>
      </c>
      <c r="G81" s="23" t="s">
        <v>42</v>
      </c>
      <c r="H81" s="23" t="s">
        <v>43</v>
      </c>
      <c r="I81" s="23" t="s">
        <v>44</v>
      </c>
      <c r="J81" s="23" t="s">
        <v>45</v>
      </c>
      <c r="K81" s="23" t="s">
        <v>46</v>
      </c>
      <c r="L81" s="23" t="s">
        <v>47</v>
      </c>
      <c r="M81" s="23" t="s">
        <v>48</v>
      </c>
    </row>
    <row r="82" spans="1:13" x14ac:dyDescent="0.25">
      <c r="A82" s="19" t="s">
        <v>75</v>
      </c>
      <c r="B82" s="21">
        <f>SUM(C82:M82)</f>
        <v>140559069.84</v>
      </c>
      <c r="C82" s="21">
        <v>43355316.789999999</v>
      </c>
      <c r="D82" s="21">
        <v>17913324.32</v>
      </c>
      <c r="E82" s="21">
        <v>24832514</v>
      </c>
      <c r="F82" s="21">
        <v>34842266.729999997</v>
      </c>
      <c r="G82" s="21">
        <v>11949521</v>
      </c>
      <c r="H82" s="21">
        <v>7666127</v>
      </c>
      <c r="I82" s="21"/>
      <c r="J82" s="21"/>
      <c r="K82" s="21"/>
      <c r="L82" s="21"/>
      <c r="M82" s="21"/>
    </row>
    <row r="83" spans="1:13" x14ac:dyDescent="0.25">
      <c r="A83" s="19" t="s">
        <v>70</v>
      </c>
      <c r="B83" s="21">
        <f t="shared" ref="B83:B87" si="4">SUM(C83:M83)</f>
        <v>44113575.299999997</v>
      </c>
      <c r="C83" s="21">
        <v>7224218.4199999999</v>
      </c>
      <c r="D83" s="21">
        <v>14287591.379999999</v>
      </c>
      <c r="E83" s="21">
        <v>2755456</v>
      </c>
      <c r="F83" s="21">
        <v>12186286.5</v>
      </c>
      <c r="G83" s="21">
        <v>7660023</v>
      </c>
      <c r="H83" s="21"/>
      <c r="I83" s="21"/>
      <c r="J83" s="21"/>
      <c r="K83" s="21"/>
      <c r="L83" s="21"/>
      <c r="M83" s="21"/>
    </row>
    <row r="84" spans="1:13" x14ac:dyDescent="0.25">
      <c r="A84" s="19" t="s">
        <v>71</v>
      </c>
      <c r="B84" s="21">
        <f t="shared" si="4"/>
        <v>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x14ac:dyDescent="0.25">
      <c r="A85" s="19" t="s">
        <v>72</v>
      </c>
      <c r="B85" s="21">
        <f t="shared" si="4"/>
        <v>953570</v>
      </c>
      <c r="C85" s="21">
        <v>953570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3" x14ac:dyDescent="0.25">
      <c r="A86" s="19" t="s">
        <v>73</v>
      </c>
      <c r="B86" s="21">
        <f t="shared" si="4"/>
        <v>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25">
      <c r="A87" s="19" t="s">
        <v>74</v>
      </c>
      <c r="B87" s="21">
        <f t="shared" si="4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5.75" thickBot="1" x14ac:dyDescent="0.3">
      <c r="A88" s="10" t="s">
        <v>33</v>
      </c>
      <c r="B88" s="20">
        <f>SUM(B82:B87)</f>
        <v>185626215.13999999</v>
      </c>
      <c r="C88" s="20">
        <f t="shared" ref="C88:M88" si="5">SUM(C82:C87)</f>
        <v>51533105.210000001</v>
      </c>
      <c r="D88" s="20">
        <f t="shared" si="5"/>
        <v>32200915.699999999</v>
      </c>
      <c r="E88" s="20">
        <f t="shared" si="5"/>
        <v>27587970</v>
      </c>
      <c r="F88" s="20">
        <f t="shared" si="5"/>
        <v>47028553.229999997</v>
      </c>
      <c r="G88" s="20">
        <f t="shared" si="5"/>
        <v>19609544</v>
      </c>
      <c r="H88" s="20">
        <f t="shared" si="5"/>
        <v>7666127</v>
      </c>
      <c r="I88" s="20">
        <f t="shared" si="5"/>
        <v>0</v>
      </c>
      <c r="J88" s="20">
        <f t="shared" si="5"/>
        <v>0</v>
      </c>
      <c r="K88" s="20">
        <f t="shared" si="5"/>
        <v>0</v>
      </c>
      <c r="L88" s="20">
        <f t="shared" si="5"/>
        <v>0</v>
      </c>
      <c r="M88" s="20">
        <f t="shared" si="5"/>
        <v>0</v>
      </c>
    </row>
    <row r="91" spans="1:13" ht="15.75" x14ac:dyDescent="0.25">
      <c r="A91" s="6" t="s">
        <v>129</v>
      </c>
    </row>
    <row r="92" spans="1:13" x14ac:dyDescent="0.25">
      <c r="A92" s="18" t="s">
        <v>77</v>
      </c>
      <c r="B92" s="23" t="s">
        <v>33</v>
      </c>
      <c r="C92" s="23" t="s">
        <v>38</v>
      </c>
      <c r="D92" s="23" t="s">
        <v>39</v>
      </c>
      <c r="E92" s="23" t="s">
        <v>40</v>
      </c>
      <c r="F92" s="23" t="s">
        <v>41</v>
      </c>
      <c r="G92" s="23" t="s">
        <v>42</v>
      </c>
      <c r="H92" s="23" t="s">
        <v>43</v>
      </c>
      <c r="I92" s="23" t="s">
        <v>44</v>
      </c>
      <c r="J92" s="23" t="s">
        <v>45</v>
      </c>
      <c r="K92" s="23" t="s">
        <v>46</v>
      </c>
      <c r="L92" s="23" t="s">
        <v>47</v>
      </c>
      <c r="M92" s="23" t="s">
        <v>48</v>
      </c>
    </row>
    <row r="93" spans="1:13" x14ac:dyDescent="0.25">
      <c r="A93" s="19" t="s">
        <v>78</v>
      </c>
      <c r="B93" s="21">
        <f>SUM(C93:M93)</f>
        <v>4851931998.71</v>
      </c>
      <c r="C93" s="21">
        <v>896590246.10000014</v>
      </c>
      <c r="D93" s="21">
        <v>630534619.41000009</v>
      </c>
      <c r="E93" s="21">
        <v>1069593756.4099998</v>
      </c>
      <c r="F93" s="21">
        <v>1348613289.2199998</v>
      </c>
      <c r="G93" s="21">
        <v>887263212.28999996</v>
      </c>
      <c r="H93" s="21">
        <v>19336875.280000001</v>
      </c>
      <c r="I93" s="21"/>
      <c r="J93" s="21"/>
      <c r="K93" s="21"/>
      <c r="L93" s="21"/>
      <c r="M93" s="21"/>
    </row>
    <row r="94" spans="1:13" x14ac:dyDescent="0.25">
      <c r="A94" s="19" t="s">
        <v>79</v>
      </c>
      <c r="B94" s="21">
        <f t="shared" ref="B94:B97" si="6">SUM(C94:M94)</f>
        <v>4329021278.1400003</v>
      </c>
      <c r="C94" s="21">
        <v>1022771394.8100002</v>
      </c>
      <c r="D94" s="21">
        <v>616289453.75999999</v>
      </c>
      <c r="E94" s="21">
        <v>927827514.08000004</v>
      </c>
      <c r="F94" s="21">
        <v>1440828706.6199999</v>
      </c>
      <c r="G94" s="21">
        <v>312909646.87</v>
      </c>
      <c r="H94" s="21">
        <v>7359767.75</v>
      </c>
      <c r="I94" s="21"/>
      <c r="J94" s="21"/>
      <c r="K94" s="21"/>
      <c r="L94" s="21"/>
      <c r="M94" s="21">
        <v>1034794.25</v>
      </c>
    </row>
    <row r="95" spans="1:13" x14ac:dyDescent="0.25">
      <c r="A95" s="19" t="s">
        <v>80</v>
      </c>
      <c r="B95" s="21">
        <f t="shared" si="6"/>
        <v>1888245682.02</v>
      </c>
      <c r="C95" s="21">
        <v>628809161.84000003</v>
      </c>
      <c r="D95" s="21">
        <v>390714016.71000004</v>
      </c>
      <c r="E95" s="21">
        <v>376276976.28999996</v>
      </c>
      <c r="F95" s="21">
        <v>404904245.90999997</v>
      </c>
      <c r="G95" s="21">
        <v>87541281.270000011</v>
      </c>
      <c r="H95" s="21"/>
      <c r="I95" s="21"/>
      <c r="J95" s="21"/>
      <c r="K95" s="21"/>
      <c r="L95" s="21"/>
      <c r="M95" s="21"/>
    </row>
    <row r="96" spans="1:13" x14ac:dyDescent="0.25">
      <c r="A96" s="19" t="s">
        <v>81</v>
      </c>
      <c r="B96" s="21">
        <f t="shared" si="6"/>
        <v>2480538993.2800007</v>
      </c>
      <c r="C96" s="21">
        <v>1154461136.9600005</v>
      </c>
      <c r="D96" s="21">
        <v>564756943.63</v>
      </c>
      <c r="E96" s="21">
        <v>473968594.88999999</v>
      </c>
      <c r="F96" s="21">
        <v>243811304.78</v>
      </c>
      <c r="G96" s="21">
        <v>43073548.310000002</v>
      </c>
      <c r="H96" s="21"/>
      <c r="I96" s="21"/>
      <c r="J96" s="21"/>
      <c r="K96" s="21"/>
      <c r="L96" s="21"/>
      <c r="M96" s="21">
        <v>467464.71</v>
      </c>
    </row>
    <row r="97" spans="1:13" x14ac:dyDescent="0.25">
      <c r="A97" s="19" t="s">
        <v>82</v>
      </c>
      <c r="B97" s="21">
        <f t="shared" si="6"/>
        <v>3345766549.6600008</v>
      </c>
      <c r="C97" s="21">
        <v>1973018484.3800001</v>
      </c>
      <c r="D97" s="21">
        <v>680411546.93000007</v>
      </c>
      <c r="E97" s="21">
        <v>419943980.57000005</v>
      </c>
      <c r="F97" s="21">
        <v>227185573.44999999</v>
      </c>
      <c r="G97" s="21">
        <v>35905355.509999998</v>
      </c>
      <c r="H97" s="21">
        <v>2868064</v>
      </c>
      <c r="I97" s="21"/>
      <c r="J97" s="21"/>
      <c r="K97" s="21"/>
      <c r="L97" s="21">
        <v>5930839</v>
      </c>
      <c r="M97" s="21">
        <v>502705.82</v>
      </c>
    </row>
    <row r="98" spans="1:13" ht="15.75" thickBot="1" x14ac:dyDescent="0.3">
      <c r="A98" s="10" t="s">
        <v>33</v>
      </c>
      <c r="B98" s="20">
        <f t="shared" ref="B98:M98" si="7">SUM(B93:B97)</f>
        <v>16895504501.810001</v>
      </c>
      <c r="C98" s="20">
        <f t="shared" si="7"/>
        <v>5675650424.0900011</v>
      </c>
      <c r="D98" s="20">
        <f t="shared" si="7"/>
        <v>2882706580.4400005</v>
      </c>
      <c r="E98" s="20">
        <f t="shared" si="7"/>
        <v>3267610822.2399998</v>
      </c>
      <c r="F98" s="20">
        <f t="shared" si="7"/>
        <v>3665343119.9799995</v>
      </c>
      <c r="G98" s="20">
        <f t="shared" si="7"/>
        <v>1366693044.2499998</v>
      </c>
      <c r="H98" s="20">
        <f t="shared" si="7"/>
        <v>29564707.030000001</v>
      </c>
      <c r="I98" s="20">
        <f t="shared" si="7"/>
        <v>0</v>
      </c>
      <c r="J98" s="20">
        <f t="shared" si="7"/>
        <v>0</v>
      </c>
      <c r="K98" s="20">
        <f t="shared" si="7"/>
        <v>0</v>
      </c>
      <c r="L98" s="20">
        <f t="shared" si="7"/>
        <v>5930839</v>
      </c>
      <c r="M98" s="20">
        <f t="shared" si="7"/>
        <v>2004964.78</v>
      </c>
    </row>
    <row r="101" spans="1:13" ht="15.75" x14ac:dyDescent="0.25">
      <c r="A101" s="6" t="s">
        <v>130</v>
      </c>
    </row>
    <row r="102" spans="1:13" x14ac:dyDescent="0.25">
      <c r="A102" s="18" t="s">
        <v>83</v>
      </c>
      <c r="B102" s="23" t="s">
        <v>33</v>
      </c>
      <c r="C102" s="23" t="s">
        <v>38</v>
      </c>
      <c r="D102" s="23" t="s">
        <v>39</v>
      </c>
      <c r="E102" s="23" t="s">
        <v>40</v>
      </c>
      <c r="F102" s="23" t="s">
        <v>41</v>
      </c>
      <c r="G102" s="23" t="s">
        <v>42</v>
      </c>
      <c r="H102" s="23" t="s">
        <v>43</v>
      </c>
      <c r="I102" s="23" t="s">
        <v>44</v>
      </c>
      <c r="J102" s="23" t="s">
        <v>45</v>
      </c>
      <c r="K102" s="23" t="s">
        <v>46</v>
      </c>
      <c r="L102" s="23" t="s">
        <v>47</v>
      </c>
      <c r="M102" s="23" t="s">
        <v>48</v>
      </c>
    </row>
    <row r="103" spans="1:13" x14ac:dyDescent="0.25">
      <c r="A103" s="19" t="s">
        <v>84</v>
      </c>
      <c r="B103" s="21">
        <f>SUM(C103:M103)</f>
        <v>11044508660.790001</v>
      </c>
      <c r="C103" s="21">
        <v>3503361023.3200021</v>
      </c>
      <c r="D103" s="21">
        <v>1686204169.1299999</v>
      </c>
      <c r="E103" s="21">
        <v>2004395310.1399999</v>
      </c>
      <c r="F103" s="21">
        <v>2588452287.0199995</v>
      </c>
      <c r="G103" s="21">
        <v>1229663758.1199999</v>
      </c>
      <c r="H103" s="21">
        <v>24496309.280000001</v>
      </c>
      <c r="I103" s="21"/>
      <c r="J103" s="21"/>
      <c r="K103" s="21"/>
      <c r="L103" s="21">
        <v>5930839</v>
      </c>
      <c r="M103" s="21">
        <v>2004964.78</v>
      </c>
    </row>
    <row r="104" spans="1:13" x14ac:dyDescent="0.25">
      <c r="A104" s="19" t="s">
        <v>85</v>
      </c>
      <c r="B104" s="21">
        <f t="shared" ref="B104:B107" si="8">SUM(C104:M104)</f>
        <v>86415645.25</v>
      </c>
      <c r="C104" s="21">
        <v>73840564.25</v>
      </c>
      <c r="D104" s="21">
        <v>9266730</v>
      </c>
      <c r="E104" s="21">
        <v>2442413</v>
      </c>
      <c r="F104" s="21">
        <v>865938</v>
      </c>
      <c r="G104" s="21"/>
      <c r="H104" s="21"/>
      <c r="I104" s="21"/>
      <c r="J104" s="21"/>
      <c r="K104" s="21"/>
      <c r="L104" s="21"/>
      <c r="M104" s="21"/>
    </row>
    <row r="105" spans="1:13" x14ac:dyDescent="0.25">
      <c r="A105" s="19" t="s">
        <v>86</v>
      </c>
      <c r="B105" s="21">
        <f t="shared" si="8"/>
        <v>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x14ac:dyDescent="0.25">
      <c r="A106" s="19" t="s">
        <v>87</v>
      </c>
      <c r="B106" s="21">
        <f t="shared" si="8"/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5">
      <c r="A107" s="19" t="s">
        <v>88</v>
      </c>
      <c r="B107" s="21">
        <f t="shared" si="8"/>
        <v>5764580195.7699995</v>
      </c>
      <c r="C107" s="21">
        <v>2098448836.5200009</v>
      </c>
      <c r="D107" s="21">
        <v>1187235681.3099995</v>
      </c>
      <c r="E107" s="21">
        <v>1260773099.099999</v>
      </c>
      <c r="F107" s="21">
        <v>1076024894.9599998</v>
      </c>
      <c r="G107" s="21">
        <v>137029286.13</v>
      </c>
      <c r="H107" s="21">
        <v>5068397.75</v>
      </c>
      <c r="I107" s="21"/>
      <c r="J107" s="21"/>
      <c r="K107" s="21"/>
      <c r="L107" s="11"/>
      <c r="M107" s="21"/>
    </row>
    <row r="108" spans="1:13" ht="15.75" thickBot="1" x14ac:dyDescent="0.3">
      <c r="A108" s="10" t="s">
        <v>33</v>
      </c>
      <c r="B108" s="20">
        <f t="shared" ref="B108:K108" si="9">SUM(B103:B107)</f>
        <v>16895504501.810001</v>
      </c>
      <c r="C108" s="20">
        <f t="shared" si="9"/>
        <v>5675650424.090003</v>
      </c>
      <c r="D108" s="20">
        <f t="shared" si="9"/>
        <v>2882706580.4399996</v>
      </c>
      <c r="E108" s="20">
        <f t="shared" si="9"/>
        <v>3267610822.2399988</v>
      </c>
      <c r="F108" s="20">
        <f t="shared" si="9"/>
        <v>3665343119.9799995</v>
      </c>
      <c r="G108" s="20">
        <f t="shared" si="9"/>
        <v>1366693044.25</v>
      </c>
      <c r="H108" s="20">
        <f t="shared" si="9"/>
        <v>29564707.030000001</v>
      </c>
      <c r="I108" s="20">
        <f t="shared" si="9"/>
        <v>0</v>
      </c>
      <c r="J108" s="20">
        <f t="shared" si="9"/>
        <v>0</v>
      </c>
      <c r="K108" s="20">
        <f t="shared" si="9"/>
        <v>0</v>
      </c>
      <c r="L108" s="20">
        <f>SUM(L103:L106)</f>
        <v>5930839</v>
      </c>
      <c r="M108" s="20">
        <f>SUM(M103:M107)</f>
        <v>2004964.78</v>
      </c>
    </row>
    <row r="109" spans="1:13" x14ac:dyDescent="0.25">
      <c r="A109" s="24" t="s">
        <v>89</v>
      </c>
    </row>
    <row r="111" spans="1:13" ht="15.75" x14ac:dyDescent="0.25">
      <c r="A111" s="6" t="s">
        <v>131</v>
      </c>
    </row>
    <row r="112" spans="1:13" x14ac:dyDescent="0.25">
      <c r="A112" s="18" t="s">
        <v>83</v>
      </c>
      <c r="B112" s="23" t="s">
        <v>33</v>
      </c>
      <c r="C112" s="23" t="s">
        <v>38</v>
      </c>
      <c r="D112" s="23" t="s">
        <v>39</v>
      </c>
      <c r="E112" s="23" t="s">
        <v>40</v>
      </c>
      <c r="F112" s="23" t="s">
        <v>41</v>
      </c>
      <c r="G112" s="23" t="s">
        <v>42</v>
      </c>
      <c r="H112" s="23" t="s">
        <v>43</v>
      </c>
      <c r="I112" s="23" t="s">
        <v>44</v>
      </c>
      <c r="J112" s="23" t="s">
        <v>45</v>
      </c>
      <c r="K112" s="23" t="s">
        <v>46</v>
      </c>
      <c r="L112" s="23" t="s">
        <v>47</v>
      </c>
      <c r="M112" s="23" t="s">
        <v>48</v>
      </c>
    </row>
    <row r="113" spans="1:13" x14ac:dyDescent="0.25">
      <c r="A113" s="19" t="s">
        <v>90</v>
      </c>
      <c r="B113" s="21">
        <f>SUM(C113:M113)</f>
        <v>16895504501.810001</v>
      </c>
      <c r="C113" s="21">
        <v>5675650424.090003</v>
      </c>
      <c r="D113" s="21">
        <v>2882706580.4399996</v>
      </c>
      <c r="E113" s="21">
        <v>3267610822.2399988</v>
      </c>
      <c r="F113" s="21">
        <v>3665343119.9799995</v>
      </c>
      <c r="G113" s="21">
        <v>1366693044.25</v>
      </c>
      <c r="H113" s="21">
        <v>29564707.030000001</v>
      </c>
      <c r="I113" s="21"/>
      <c r="J113" s="21"/>
      <c r="K113" s="21"/>
      <c r="L113" s="21">
        <v>5930839</v>
      </c>
      <c r="M113" s="21">
        <v>2004964.78</v>
      </c>
    </row>
    <row r="114" spans="1:13" x14ac:dyDescent="0.25">
      <c r="A114" s="19" t="s">
        <v>91</v>
      </c>
      <c r="B114" s="21">
        <f t="shared" ref="B114:B116" si="10">SUM(C114:M114)</f>
        <v>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x14ac:dyDescent="0.25">
      <c r="A115" s="19" t="s">
        <v>92</v>
      </c>
      <c r="B115" s="21">
        <f t="shared" si="10"/>
        <v>0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x14ac:dyDescent="0.25">
      <c r="A116" s="19" t="s">
        <v>93</v>
      </c>
      <c r="B116" s="21">
        <f t="shared" si="10"/>
        <v>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5.75" thickBot="1" x14ac:dyDescent="0.3">
      <c r="A117" s="10" t="s">
        <v>33</v>
      </c>
      <c r="B117" s="20">
        <f t="shared" ref="B117:M117" si="11">SUM(B113:B116)</f>
        <v>16895504501.810001</v>
      </c>
      <c r="C117" s="20">
        <f t="shared" si="11"/>
        <v>5675650424.090003</v>
      </c>
      <c r="D117" s="20">
        <f t="shared" si="11"/>
        <v>2882706580.4399996</v>
      </c>
      <c r="E117" s="20">
        <f t="shared" si="11"/>
        <v>3267610822.2399988</v>
      </c>
      <c r="F117" s="20">
        <f t="shared" si="11"/>
        <v>3665343119.9799995</v>
      </c>
      <c r="G117" s="20">
        <f t="shared" si="11"/>
        <v>1366693044.25</v>
      </c>
      <c r="H117" s="20">
        <f t="shared" si="11"/>
        <v>29564707.030000001</v>
      </c>
      <c r="I117" s="20">
        <f t="shared" si="11"/>
        <v>0</v>
      </c>
      <c r="J117" s="20">
        <f t="shared" si="11"/>
        <v>0</v>
      </c>
      <c r="K117" s="20">
        <f t="shared" si="11"/>
        <v>0</v>
      </c>
      <c r="L117" s="20">
        <f t="shared" si="11"/>
        <v>5930839</v>
      </c>
      <c r="M117" s="20">
        <f t="shared" si="11"/>
        <v>2004964.78</v>
      </c>
    </row>
    <row r="120" spans="1:13" ht="15.75" x14ac:dyDescent="0.25">
      <c r="A120" s="6" t="s">
        <v>132</v>
      </c>
    </row>
    <row r="121" spans="1:13" ht="60" x14ac:dyDescent="0.25">
      <c r="A121" s="25" t="s">
        <v>94</v>
      </c>
      <c r="B121" s="25" t="s">
        <v>95</v>
      </c>
      <c r="C121" s="25" t="s">
        <v>96</v>
      </c>
      <c r="D121" s="25" t="s">
        <v>97</v>
      </c>
      <c r="E121" s="25" t="s">
        <v>98</v>
      </c>
      <c r="F121" s="25" t="s">
        <v>99</v>
      </c>
      <c r="G121" s="25" t="s">
        <v>100</v>
      </c>
      <c r="H121" s="25" t="s">
        <v>101</v>
      </c>
      <c r="I121" s="25" t="s">
        <v>102</v>
      </c>
    </row>
    <row r="122" spans="1:13" x14ac:dyDescent="0.25">
      <c r="A122" s="11" t="s">
        <v>108</v>
      </c>
      <c r="B122" s="11" t="s">
        <v>109</v>
      </c>
      <c r="C122" s="27">
        <v>1000000000</v>
      </c>
      <c r="D122" s="28">
        <v>42130</v>
      </c>
      <c r="E122" s="28">
        <v>42496</v>
      </c>
      <c r="F122" s="11" t="s">
        <v>86</v>
      </c>
      <c r="G122" s="11" t="s">
        <v>119</v>
      </c>
      <c r="H122" s="28">
        <v>39568</v>
      </c>
      <c r="I122" s="11">
        <v>2</v>
      </c>
    </row>
    <row r="123" spans="1:13" x14ac:dyDescent="0.25">
      <c r="A123" s="11" t="s">
        <v>110</v>
      </c>
      <c r="B123" s="11" t="s">
        <v>109</v>
      </c>
      <c r="C123" s="27">
        <v>850000000</v>
      </c>
      <c r="D123" s="28">
        <v>41753</v>
      </c>
      <c r="E123" s="28">
        <v>42118</v>
      </c>
      <c r="F123" s="11" t="s">
        <v>86</v>
      </c>
      <c r="G123" s="11" t="s">
        <v>119</v>
      </c>
      <c r="H123" s="28">
        <v>39730</v>
      </c>
      <c r="I123" s="11">
        <v>4</v>
      </c>
    </row>
    <row r="124" spans="1:13" x14ac:dyDescent="0.25">
      <c r="A124" s="11" t="s">
        <v>111</v>
      </c>
      <c r="B124" s="11" t="s">
        <v>109</v>
      </c>
      <c r="C124" s="27">
        <v>2040000000</v>
      </c>
      <c r="D124" s="28">
        <v>42121</v>
      </c>
      <c r="E124" s="28">
        <v>42487</v>
      </c>
      <c r="F124" s="11" t="s">
        <v>118</v>
      </c>
      <c r="G124" s="11" t="s">
        <v>90</v>
      </c>
      <c r="H124" s="28">
        <v>39930</v>
      </c>
      <c r="I124" s="11">
        <v>6</v>
      </c>
    </row>
    <row r="125" spans="1:13" x14ac:dyDescent="0.25">
      <c r="A125" s="11" t="s">
        <v>112</v>
      </c>
      <c r="B125" s="11" t="s">
        <v>109</v>
      </c>
      <c r="C125" s="27">
        <v>1250000000</v>
      </c>
      <c r="D125" s="28">
        <v>43766</v>
      </c>
      <c r="E125" s="28">
        <v>44132</v>
      </c>
      <c r="F125" s="11" t="s">
        <v>86</v>
      </c>
      <c r="G125" s="11" t="s">
        <v>119</v>
      </c>
      <c r="H125" s="28">
        <v>40109</v>
      </c>
      <c r="I125" s="11">
        <v>7</v>
      </c>
    </row>
    <row r="126" spans="1:13" x14ac:dyDescent="0.25">
      <c r="A126" s="11" t="s">
        <v>113</v>
      </c>
      <c r="B126" s="11" t="s">
        <v>109</v>
      </c>
      <c r="C126" s="27">
        <v>646500000</v>
      </c>
      <c r="D126" s="28">
        <v>42524</v>
      </c>
      <c r="E126" s="28">
        <v>42889</v>
      </c>
      <c r="F126" s="11" t="s">
        <v>118</v>
      </c>
      <c r="G126" s="11" t="s">
        <v>90</v>
      </c>
      <c r="H126" s="28">
        <v>40330</v>
      </c>
      <c r="I126" s="11">
        <v>8</v>
      </c>
    </row>
    <row r="127" spans="1:13" x14ac:dyDescent="0.25">
      <c r="A127" s="11" t="s">
        <v>114</v>
      </c>
      <c r="B127" s="11" t="s">
        <v>109</v>
      </c>
      <c r="C127" s="27">
        <v>2000000000</v>
      </c>
      <c r="D127" s="28">
        <v>42536</v>
      </c>
      <c r="E127" s="28">
        <v>42901</v>
      </c>
      <c r="F127" s="11" t="s">
        <v>118</v>
      </c>
      <c r="G127" s="11" t="s">
        <v>90</v>
      </c>
      <c r="H127" s="28">
        <v>40703</v>
      </c>
      <c r="I127" s="11">
        <v>9</v>
      </c>
    </row>
    <row r="128" spans="1:13" x14ac:dyDescent="0.25">
      <c r="A128" s="11" t="s">
        <v>115</v>
      </c>
      <c r="B128" s="11" t="s">
        <v>109</v>
      </c>
      <c r="C128" s="27">
        <v>2650000000</v>
      </c>
      <c r="D128" s="28">
        <v>42907</v>
      </c>
      <c r="E128" s="28">
        <v>43272</v>
      </c>
      <c r="F128" s="11" t="s">
        <v>118</v>
      </c>
      <c r="G128" s="11" t="s">
        <v>90</v>
      </c>
      <c r="H128" s="28">
        <v>40919</v>
      </c>
      <c r="I128" s="11">
        <v>10</v>
      </c>
    </row>
    <row r="129" spans="1:9" x14ac:dyDescent="0.25">
      <c r="A129" s="11" t="s">
        <v>116</v>
      </c>
      <c r="B129" s="11" t="s">
        <v>109</v>
      </c>
      <c r="C129" s="27">
        <v>1000000000</v>
      </c>
      <c r="D129" s="28">
        <v>42172</v>
      </c>
      <c r="E129" s="28">
        <v>42538</v>
      </c>
      <c r="F129" s="11" t="s">
        <v>118</v>
      </c>
      <c r="G129" s="11" t="s">
        <v>90</v>
      </c>
      <c r="H129" s="28">
        <v>40976</v>
      </c>
      <c r="I129" s="11">
        <v>11</v>
      </c>
    </row>
    <row r="130" spans="1:9" x14ac:dyDescent="0.25">
      <c r="A130" s="11" t="s">
        <v>117</v>
      </c>
      <c r="B130" s="11" t="s">
        <v>109</v>
      </c>
      <c r="C130" s="27">
        <v>500000000</v>
      </c>
      <c r="D130" s="28">
        <v>43271</v>
      </c>
      <c r="E130" s="28">
        <v>43636</v>
      </c>
      <c r="F130" s="11" t="s">
        <v>118</v>
      </c>
      <c r="G130" s="11" t="s">
        <v>90</v>
      </c>
      <c r="H130" s="28">
        <v>41173</v>
      </c>
      <c r="I130" s="11">
        <v>12</v>
      </c>
    </row>
    <row r="133" spans="1:9" ht="15.75" x14ac:dyDescent="0.25">
      <c r="A133" s="6" t="s">
        <v>133</v>
      </c>
    </row>
    <row r="134" spans="1:9" x14ac:dyDescent="0.25">
      <c r="A134" s="25" t="s">
        <v>103</v>
      </c>
      <c r="B134" s="25" t="s">
        <v>94</v>
      </c>
      <c r="C134" s="25" t="s">
        <v>104</v>
      </c>
      <c r="D134" s="25" t="s">
        <v>95</v>
      </c>
      <c r="E134" s="25" t="s">
        <v>105</v>
      </c>
      <c r="F134" s="25" t="s">
        <v>106</v>
      </c>
      <c r="G134" s="25" t="s">
        <v>123</v>
      </c>
    </row>
    <row r="135" spans="1:9" x14ac:dyDescent="0.25">
      <c r="A135" s="11" t="s">
        <v>120</v>
      </c>
      <c r="B135" s="11" t="s">
        <v>121</v>
      </c>
      <c r="C135" s="11" t="s">
        <v>122</v>
      </c>
      <c r="D135" s="11" t="s">
        <v>3</v>
      </c>
      <c r="E135" s="12">
        <v>299265355</v>
      </c>
      <c r="F135" s="11"/>
      <c r="G135" s="11" t="s">
        <v>126</v>
      </c>
      <c r="H135" s="17"/>
      <c r="I135" s="17"/>
    </row>
    <row r="136" spans="1:9" x14ac:dyDescent="0.25">
      <c r="A136" s="11" t="s">
        <v>124</v>
      </c>
      <c r="B136" s="11" t="s">
        <v>121</v>
      </c>
      <c r="C136" s="11" t="s">
        <v>122</v>
      </c>
      <c r="D136" s="11" t="s">
        <v>3</v>
      </c>
      <c r="E136" s="12">
        <v>118600000</v>
      </c>
      <c r="F136" s="11"/>
      <c r="G136" s="11" t="s">
        <v>125</v>
      </c>
      <c r="H136" s="17"/>
      <c r="I136" s="17"/>
    </row>
    <row r="139" spans="1:9" ht="15.75" x14ac:dyDescent="0.25">
      <c r="A139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0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80" zoomScaleNormal="80" workbookViewId="0"/>
  </sheetViews>
  <sheetFormatPr baseColWidth="10" defaultColWidth="9.140625" defaultRowHeight="15" x14ac:dyDescent="0.25"/>
  <cols>
    <col min="1" max="1" width="34.710937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41364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f>B36</f>
        <v>17496604924</v>
      </c>
    </row>
    <row r="8" spans="1:2" s="2" customFormat="1" x14ac:dyDescent="0.25">
      <c r="A8" s="8" t="s">
        <v>11</v>
      </c>
      <c r="B8" s="29">
        <v>1509499</v>
      </c>
    </row>
    <row r="9" spans="1:2" s="2" customFormat="1" x14ac:dyDescent="0.25">
      <c r="A9" s="8" t="s">
        <v>12</v>
      </c>
      <c r="B9" s="29">
        <v>11591</v>
      </c>
    </row>
    <row r="10" spans="1:2" s="2" customFormat="1" x14ac:dyDescent="0.25">
      <c r="A10" s="8" t="s">
        <v>9</v>
      </c>
      <c r="B10" s="30">
        <v>5.6722007293087701E-3</v>
      </c>
    </row>
    <row r="11" spans="1:2" s="2" customFormat="1" x14ac:dyDescent="0.25">
      <c r="A11" s="8" t="s">
        <v>13</v>
      </c>
      <c r="B11" s="9">
        <v>33</v>
      </c>
    </row>
    <row r="12" spans="1:2" s="2" customFormat="1" x14ac:dyDescent="0.25">
      <c r="A12" s="8" t="s">
        <v>14</v>
      </c>
      <c r="B12" s="9">
        <v>210</v>
      </c>
    </row>
    <row r="13" spans="1:2" s="2" customFormat="1" x14ac:dyDescent="0.25">
      <c r="A13" s="8" t="s">
        <v>15</v>
      </c>
      <c r="B13" s="29">
        <v>10482</v>
      </c>
    </row>
    <row r="14" spans="1:2" s="2" customFormat="1" x14ac:dyDescent="0.25">
      <c r="A14" s="8" t="s">
        <v>16</v>
      </c>
      <c r="B14" s="29">
        <v>10546</v>
      </c>
    </row>
    <row r="15" spans="1:2" s="2" customFormat="1" x14ac:dyDescent="0.25">
      <c r="A15" s="8" t="s">
        <v>6</v>
      </c>
      <c r="B15" s="30">
        <v>0.48387314142244559</v>
      </c>
    </row>
    <row r="16" spans="1:2" s="2" customFormat="1" x14ac:dyDescent="0.25">
      <c r="A16" s="8" t="s">
        <v>7</v>
      </c>
      <c r="B16" s="30">
        <v>0.50719999999999998</v>
      </c>
    </row>
    <row r="17" spans="1:4" s="2" customFormat="1" x14ac:dyDescent="0.25">
      <c r="A17" s="8" t="s">
        <v>8</v>
      </c>
      <c r="B17" s="30">
        <v>0.3315361196081546</v>
      </c>
    </row>
    <row r="18" spans="1:4" s="2" customFormat="1" x14ac:dyDescent="0.25">
      <c r="A18" s="8" t="s">
        <v>17</v>
      </c>
      <c r="B18" s="30">
        <v>1.1999999999999999E-3</v>
      </c>
    </row>
    <row r="19" spans="1:4" s="2" customFormat="1" x14ac:dyDescent="0.25">
      <c r="A19" s="8" t="s">
        <v>18</v>
      </c>
      <c r="B19" s="29">
        <f>SUM(E135:E136)</f>
        <v>588885255</v>
      </c>
    </row>
    <row r="20" spans="1:4" s="2" customFormat="1" ht="15.75" thickBot="1" x14ac:dyDescent="0.3">
      <c r="A20" s="10" t="s">
        <v>19</v>
      </c>
      <c r="B20" s="31">
        <f>B7+B19</f>
        <v>18085490179</v>
      </c>
    </row>
    <row r="23" spans="1:4" ht="15.75" x14ac:dyDescent="0.25">
      <c r="A23" s="6" t="s">
        <v>21</v>
      </c>
    </row>
    <row r="24" spans="1:4" ht="15.75" thickBot="1" x14ac:dyDescent="0.3">
      <c r="A24" s="10" t="s">
        <v>34</v>
      </c>
      <c r="B24" s="22" t="s">
        <v>35</v>
      </c>
      <c r="C24" s="22" t="s">
        <v>15</v>
      </c>
      <c r="D24" s="22" t="s">
        <v>36</v>
      </c>
    </row>
    <row r="25" spans="1:4" x14ac:dyDescent="0.25">
      <c r="A25" s="13" t="s">
        <v>22</v>
      </c>
      <c r="B25" s="21">
        <v>5611480154</v>
      </c>
      <c r="C25" s="21">
        <v>5839</v>
      </c>
      <c r="D25" s="15">
        <f t="shared" ref="D25:D36" si="0">B25/$B$36</f>
        <v>0.32071822952936213</v>
      </c>
    </row>
    <row r="26" spans="1:4" x14ac:dyDescent="0.25">
      <c r="A26" s="13" t="s">
        <v>23</v>
      </c>
      <c r="B26" s="21">
        <v>2990100602</v>
      </c>
      <c r="C26" s="21">
        <v>1455</v>
      </c>
      <c r="D26" s="15">
        <f t="shared" si="0"/>
        <v>0.17089604611798115</v>
      </c>
    </row>
    <row r="27" spans="1:4" x14ac:dyDescent="0.25">
      <c r="A27" s="13" t="s">
        <v>24</v>
      </c>
      <c r="B27" s="21">
        <v>3298226272</v>
      </c>
      <c r="C27" s="21">
        <v>1372</v>
      </c>
      <c r="D27" s="15">
        <f t="shared" si="0"/>
        <v>0.18850664379326759</v>
      </c>
    </row>
    <row r="28" spans="1:4" x14ac:dyDescent="0.25">
      <c r="A28" s="13" t="s">
        <v>25</v>
      </c>
      <c r="B28" s="21">
        <v>3700777025</v>
      </c>
      <c r="C28" s="21">
        <v>1336</v>
      </c>
      <c r="D28" s="15">
        <f t="shared" si="0"/>
        <v>0.21151400749317165</v>
      </c>
    </row>
    <row r="29" spans="1:4" x14ac:dyDescent="0.25">
      <c r="A29" s="13" t="s">
        <v>26</v>
      </c>
      <c r="B29" s="21">
        <v>1768438033</v>
      </c>
      <c r="C29" s="21">
        <v>616</v>
      </c>
      <c r="D29" s="15">
        <f t="shared" si="0"/>
        <v>0.10107321052750314</v>
      </c>
    </row>
    <row r="30" spans="1:4" x14ac:dyDescent="0.25">
      <c r="A30" s="13" t="s">
        <v>27</v>
      </c>
      <c r="B30" s="21">
        <v>116526270</v>
      </c>
      <c r="C30" s="21">
        <v>37</v>
      </c>
      <c r="D30" s="15">
        <f t="shared" si="0"/>
        <v>6.6599360565181157E-3</v>
      </c>
    </row>
    <row r="31" spans="1:4" x14ac:dyDescent="0.25">
      <c r="A31" s="13" t="s">
        <v>28</v>
      </c>
      <c r="B31" s="21">
        <v>3086905</v>
      </c>
      <c r="C31" s="21">
        <v>1</v>
      </c>
      <c r="D31" s="15">
        <f t="shared" si="0"/>
        <v>1.7642879938185659E-4</v>
      </c>
    </row>
    <row r="32" spans="1:4" x14ac:dyDescent="0.25">
      <c r="A32" s="13" t="s">
        <v>29</v>
      </c>
      <c r="B32" s="21"/>
      <c r="C32" s="21"/>
      <c r="D32" s="15">
        <f t="shared" si="0"/>
        <v>0</v>
      </c>
    </row>
    <row r="33" spans="1:4" x14ac:dyDescent="0.25">
      <c r="A33" s="13" t="s">
        <v>30</v>
      </c>
      <c r="B33" s="21"/>
      <c r="C33" s="21"/>
      <c r="D33" s="15">
        <f t="shared" si="0"/>
        <v>0</v>
      </c>
    </row>
    <row r="34" spans="1:4" x14ac:dyDescent="0.25">
      <c r="A34" s="13" t="s">
        <v>31</v>
      </c>
      <c r="B34" s="21">
        <v>5964700</v>
      </c>
      <c r="C34" s="21">
        <v>1</v>
      </c>
      <c r="D34" s="15">
        <f t="shared" si="0"/>
        <v>3.4090613727113725E-4</v>
      </c>
    </row>
    <row r="35" spans="1:4" x14ac:dyDescent="0.25">
      <c r="A35" s="13" t="s">
        <v>32</v>
      </c>
      <c r="B35" s="21">
        <v>2004965</v>
      </c>
      <c r="C35" s="21">
        <v>3</v>
      </c>
      <c r="D35" s="15">
        <f t="shared" si="0"/>
        <v>1.1459165985109489E-4</v>
      </c>
    </row>
    <row r="36" spans="1:4" ht="15.75" thickBot="1" x14ac:dyDescent="0.3">
      <c r="A36" s="10" t="s">
        <v>33</v>
      </c>
      <c r="B36" s="14">
        <v>17496604924</v>
      </c>
      <c r="C36" s="10">
        <v>10794</v>
      </c>
      <c r="D36" s="16">
        <f t="shared" si="0"/>
        <v>1</v>
      </c>
    </row>
    <row r="39" spans="1:4" ht="15.75" x14ac:dyDescent="0.25">
      <c r="A39" s="6" t="s">
        <v>37</v>
      </c>
    </row>
    <row r="40" spans="1:4" ht="15.75" thickBot="1" x14ac:dyDescent="0.3">
      <c r="A40" s="10" t="s">
        <v>34</v>
      </c>
      <c r="B40" s="22" t="s">
        <v>35</v>
      </c>
      <c r="C40" s="22" t="s">
        <v>15</v>
      </c>
      <c r="D40" s="22" t="s">
        <v>36</v>
      </c>
    </row>
    <row r="41" spans="1:4" x14ac:dyDescent="0.25">
      <c r="A41" s="13" t="s">
        <v>22</v>
      </c>
      <c r="B41" s="21">
        <v>4956874752</v>
      </c>
      <c r="C41" s="21">
        <v>5236</v>
      </c>
      <c r="D41" s="15">
        <f t="shared" ref="D41:D47" si="1">B41/$B$36</f>
        <v>0.2833049482188788</v>
      </c>
    </row>
    <row r="42" spans="1:4" x14ac:dyDescent="0.25">
      <c r="A42" s="13" t="s">
        <v>23</v>
      </c>
      <c r="B42" s="21">
        <v>2776389841</v>
      </c>
      <c r="C42" s="21">
        <v>1536</v>
      </c>
      <c r="D42" s="15">
        <f t="shared" si="1"/>
        <v>0.15868163298307322</v>
      </c>
    </row>
    <row r="43" spans="1:4" x14ac:dyDescent="0.25">
      <c r="A43" s="13" t="s">
        <v>24</v>
      </c>
      <c r="B43" s="21">
        <v>3544207550</v>
      </c>
      <c r="C43" s="21">
        <v>1591</v>
      </c>
      <c r="D43" s="15">
        <f t="shared" si="1"/>
        <v>0.2025654442901908</v>
      </c>
    </row>
    <row r="44" spans="1:4" x14ac:dyDescent="0.25">
      <c r="A44" s="13" t="s">
        <v>25</v>
      </c>
      <c r="B44" s="21">
        <v>3173878213</v>
      </c>
      <c r="C44" s="21">
        <v>1245</v>
      </c>
      <c r="D44" s="15">
        <f t="shared" si="1"/>
        <v>0.181399661636436</v>
      </c>
    </row>
    <row r="45" spans="1:4" x14ac:dyDescent="0.25">
      <c r="A45" s="13" t="s">
        <v>26</v>
      </c>
      <c r="B45" s="21">
        <v>3038110189</v>
      </c>
      <c r="C45" s="21">
        <v>1183</v>
      </c>
      <c r="D45" s="15">
        <f t="shared" si="1"/>
        <v>0.17363998342516385</v>
      </c>
    </row>
    <row r="46" spans="1:4" x14ac:dyDescent="0.25">
      <c r="A46" s="13" t="s">
        <v>27</v>
      </c>
      <c r="B46" s="21">
        <v>4057474</v>
      </c>
      <c r="C46" s="21">
        <v>2</v>
      </c>
      <c r="D46" s="15">
        <f t="shared" si="1"/>
        <v>2.3190064687546237E-4</v>
      </c>
    </row>
    <row r="47" spans="1:4" x14ac:dyDescent="0.25">
      <c r="A47" s="13" t="s">
        <v>28</v>
      </c>
      <c r="B47" s="21">
        <v>3086905</v>
      </c>
      <c r="C47" s="21">
        <v>1</v>
      </c>
      <c r="D47" s="15">
        <f t="shared" si="1"/>
        <v>1.7642879938185659E-4</v>
      </c>
    </row>
    <row r="48" spans="1:4" x14ac:dyDescent="0.25">
      <c r="A48" s="13" t="s">
        <v>29</v>
      </c>
      <c r="B48" s="21"/>
      <c r="C48" s="21"/>
      <c r="D48" s="15"/>
    </row>
    <row r="49" spans="1:13" x14ac:dyDescent="0.25">
      <c r="A49" s="13" t="s">
        <v>30</v>
      </c>
      <c r="B49" s="21"/>
      <c r="C49" s="21"/>
      <c r="D49" s="15"/>
    </row>
    <row r="50" spans="1:13" x14ac:dyDescent="0.25">
      <c r="A50" s="13" t="s">
        <v>31</v>
      </c>
      <c r="B50" s="21"/>
      <c r="C50" s="21"/>
      <c r="D50" s="15"/>
    </row>
    <row r="51" spans="1:13" x14ac:dyDescent="0.25">
      <c r="A51" s="13" t="s">
        <v>32</v>
      </c>
      <c r="B51" s="21"/>
      <c r="C51" s="21"/>
      <c r="D51" s="15"/>
    </row>
    <row r="52" spans="1:13" ht="15.75" thickBot="1" x14ac:dyDescent="0.3">
      <c r="A52" s="10" t="s">
        <v>33</v>
      </c>
      <c r="B52" s="14">
        <v>17496604924</v>
      </c>
      <c r="C52" s="10">
        <v>10794</v>
      </c>
      <c r="D52" s="16">
        <f>B52/$B$36</f>
        <v>1</v>
      </c>
    </row>
    <row r="55" spans="1:13" ht="15.75" x14ac:dyDescent="0.25">
      <c r="A55" s="6" t="s">
        <v>127</v>
      </c>
    </row>
    <row r="56" spans="1:13" x14ac:dyDescent="0.25">
      <c r="A56" s="18" t="s">
        <v>68</v>
      </c>
      <c r="B56" s="23" t="s">
        <v>33</v>
      </c>
      <c r="C56" s="23" t="s">
        <v>38</v>
      </c>
      <c r="D56" s="23" t="s">
        <v>39</v>
      </c>
      <c r="E56" s="23" t="s">
        <v>40</v>
      </c>
      <c r="F56" s="23" t="s">
        <v>41</v>
      </c>
      <c r="G56" s="23" t="s">
        <v>42</v>
      </c>
      <c r="H56" s="23" t="s">
        <v>43</v>
      </c>
      <c r="I56" s="23" t="s">
        <v>44</v>
      </c>
      <c r="J56" s="23" t="s">
        <v>45</v>
      </c>
      <c r="K56" s="23" t="s">
        <v>46</v>
      </c>
      <c r="L56" s="23" t="s">
        <v>47</v>
      </c>
      <c r="M56" s="23" t="s">
        <v>48</v>
      </c>
    </row>
    <row r="57" spans="1:13" x14ac:dyDescent="0.25">
      <c r="A57" s="11" t="s">
        <v>49</v>
      </c>
      <c r="B57" s="21">
        <f>SUM(C57:M57)</f>
        <v>5726173273.0200005</v>
      </c>
      <c r="C57" s="21">
        <v>1919196612.8000004</v>
      </c>
      <c r="D57" s="21">
        <v>1039305839.3300002</v>
      </c>
      <c r="E57" s="21">
        <v>1074302848.3199999</v>
      </c>
      <c r="F57" s="21">
        <v>1147886343.6099999</v>
      </c>
      <c r="G57" s="21">
        <v>508718195.19</v>
      </c>
      <c r="H57" s="21">
        <v>36763433.770000003</v>
      </c>
      <c r="I57" s="21"/>
      <c r="J57" s="21"/>
      <c r="K57" s="21"/>
      <c r="L57" s="21"/>
      <c r="M57" s="21"/>
    </row>
    <row r="58" spans="1:13" x14ac:dyDescent="0.25">
      <c r="A58" s="11" t="s">
        <v>50</v>
      </c>
      <c r="B58" s="21">
        <f t="shared" ref="B58:B76" si="2">SUM(C58:M58)</f>
        <v>106782497.74000001</v>
      </c>
      <c r="C58" s="21">
        <v>34428090.200000003</v>
      </c>
      <c r="D58" s="21">
        <v>15137545.23</v>
      </c>
      <c r="E58" s="21">
        <v>19274177.969999999</v>
      </c>
      <c r="F58" s="21">
        <v>24693965</v>
      </c>
      <c r="G58" s="21">
        <v>13248719.34</v>
      </c>
      <c r="H58" s="21"/>
      <c r="I58" s="21"/>
      <c r="J58" s="21"/>
      <c r="K58" s="21"/>
      <c r="L58" s="21"/>
      <c r="M58" s="21"/>
    </row>
    <row r="59" spans="1:13" x14ac:dyDescent="0.25">
      <c r="A59" s="11" t="s">
        <v>51</v>
      </c>
      <c r="B59" s="21">
        <f t="shared" si="2"/>
        <v>984243735.93999982</v>
      </c>
      <c r="C59" s="21">
        <v>205345933.12999997</v>
      </c>
      <c r="D59" s="21">
        <v>160682966.94999999</v>
      </c>
      <c r="E59" s="21">
        <v>202336459.33999997</v>
      </c>
      <c r="F59" s="21">
        <v>266366955.64999998</v>
      </c>
      <c r="G59" s="21">
        <v>136722503.47999999</v>
      </c>
      <c r="H59" s="21">
        <v>12788917.390000001</v>
      </c>
      <c r="I59" s="21"/>
      <c r="J59" s="21"/>
      <c r="K59" s="21"/>
      <c r="L59" s="21"/>
      <c r="M59" s="21"/>
    </row>
    <row r="60" spans="1:13" x14ac:dyDescent="0.25">
      <c r="A60" s="11" t="s">
        <v>52</v>
      </c>
      <c r="B60" s="21">
        <f t="shared" si="2"/>
        <v>15398865</v>
      </c>
      <c r="C60" s="21">
        <v>8260228</v>
      </c>
      <c r="D60" s="21"/>
      <c r="E60" s="21">
        <v>3981975</v>
      </c>
      <c r="F60" s="21">
        <v>517129</v>
      </c>
      <c r="G60" s="21">
        <v>2639533</v>
      </c>
      <c r="H60" s="21"/>
      <c r="I60" s="21"/>
      <c r="J60" s="21"/>
      <c r="K60" s="21"/>
      <c r="L60" s="21"/>
      <c r="M60" s="21"/>
    </row>
    <row r="61" spans="1:13" x14ac:dyDescent="0.25">
      <c r="A61" s="11" t="s">
        <v>53</v>
      </c>
      <c r="B61" s="21">
        <f t="shared" si="2"/>
        <v>175143318.12</v>
      </c>
      <c r="C61" s="21">
        <v>49567492.990000002</v>
      </c>
      <c r="D61" s="21">
        <v>31517283.809999999</v>
      </c>
      <c r="E61" s="21">
        <v>39444115.829999998</v>
      </c>
      <c r="F61" s="21">
        <v>30978328.490000002</v>
      </c>
      <c r="G61" s="21">
        <v>23636097</v>
      </c>
      <c r="H61" s="21"/>
      <c r="I61" s="21"/>
      <c r="J61" s="21"/>
      <c r="K61" s="21"/>
      <c r="L61" s="21"/>
      <c r="M61" s="21"/>
    </row>
    <row r="62" spans="1:13" x14ac:dyDescent="0.25">
      <c r="A62" s="11" t="s">
        <v>54</v>
      </c>
      <c r="B62" s="21">
        <f t="shared" si="2"/>
        <v>849814549.35000002</v>
      </c>
      <c r="C62" s="21">
        <v>233216486.18000004</v>
      </c>
      <c r="D62" s="21">
        <v>122352689.59</v>
      </c>
      <c r="E62" s="21">
        <v>164481351.26999998</v>
      </c>
      <c r="F62" s="21">
        <v>192715390.56</v>
      </c>
      <c r="G62" s="21">
        <v>125275782</v>
      </c>
      <c r="H62" s="21">
        <v>11772849.75</v>
      </c>
      <c r="I62" s="21"/>
      <c r="J62" s="21"/>
      <c r="K62" s="21"/>
      <c r="L62" s="21"/>
      <c r="M62" s="21"/>
    </row>
    <row r="63" spans="1:13" x14ac:dyDescent="0.25">
      <c r="A63" s="11" t="s">
        <v>55</v>
      </c>
      <c r="B63" s="21">
        <f t="shared" si="2"/>
        <v>233719377.80999997</v>
      </c>
      <c r="C63" s="21">
        <v>57735427.460000001</v>
      </c>
      <c r="D63" s="21">
        <v>33761380.060000002</v>
      </c>
      <c r="E63" s="21">
        <v>56613860.489999995</v>
      </c>
      <c r="F63" s="21">
        <v>54082753.350000001</v>
      </c>
      <c r="G63" s="21">
        <v>28331162.199999999</v>
      </c>
      <c r="H63" s="21">
        <v>2160000</v>
      </c>
      <c r="I63" s="21"/>
      <c r="J63" s="21"/>
      <c r="K63" s="21"/>
      <c r="L63" s="21"/>
      <c r="M63" s="21">
        <v>1034794.25</v>
      </c>
    </row>
    <row r="64" spans="1:13" x14ac:dyDescent="0.25">
      <c r="A64" s="11" t="s">
        <v>56</v>
      </c>
      <c r="B64" s="21">
        <f t="shared" si="2"/>
        <v>81017155.069999993</v>
      </c>
      <c r="C64" s="21">
        <v>34478447.700000003</v>
      </c>
      <c r="D64" s="21">
        <v>9463875.8900000006</v>
      </c>
      <c r="E64" s="21">
        <v>13221836.5</v>
      </c>
      <c r="F64" s="21">
        <v>13204690.16</v>
      </c>
      <c r="G64" s="21">
        <v>7904982</v>
      </c>
      <c r="H64" s="21">
        <v>2240617</v>
      </c>
      <c r="I64" s="21"/>
      <c r="J64" s="21"/>
      <c r="K64" s="21"/>
      <c r="L64" s="21"/>
      <c r="M64" s="21">
        <v>502705.82</v>
      </c>
    </row>
    <row r="65" spans="1:13" x14ac:dyDescent="0.25">
      <c r="A65" s="11" t="s">
        <v>57</v>
      </c>
      <c r="B65" s="21">
        <f t="shared" si="2"/>
        <v>36317994.799999997</v>
      </c>
      <c r="C65" s="21">
        <v>10109802.33</v>
      </c>
      <c r="D65" s="21">
        <v>4984787.41</v>
      </c>
      <c r="E65" s="21">
        <v>1672725</v>
      </c>
      <c r="F65" s="21">
        <v>15831456.059999999</v>
      </c>
      <c r="G65" s="21">
        <v>3719224</v>
      </c>
      <c r="H65" s="21"/>
      <c r="I65" s="21"/>
      <c r="J65" s="21"/>
      <c r="K65" s="21"/>
      <c r="L65" s="21"/>
      <c r="M65" s="21"/>
    </row>
    <row r="66" spans="1:13" x14ac:dyDescent="0.25">
      <c r="A66" s="11" t="s">
        <v>58</v>
      </c>
      <c r="B66" s="21">
        <f t="shared" si="2"/>
        <v>166930498.24999997</v>
      </c>
      <c r="C66" s="21">
        <v>34456245.670000002</v>
      </c>
      <c r="D66" s="21">
        <v>22652179.009999998</v>
      </c>
      <c r="E66" s="21">
        <v>38356157.390000001</v>
      </c>
      <c r="F66" s="21">
        <v>45253926.140000001</v>
      </c>
      <c r="G66" s="21">
        <v>26211990.039999999</v>
      </c>
      <c r="H66" s="21"/>
      <c r="I66" s="21"/>
      <c r="J66" s="21"/>
      <c r="K66" s="21"/>
      <c r="L66" s="21"/>
      <c r="M66" s="21"/>
    </row>
    <row r="67" spans="1:13" x14ac:dyDescent="0.25">
      <c r="A67" s="11" t="s">
        <v>59</v>
      </c>
      <c r="B67" s="21">
        <f t="shared" si="2"/>
        <v>5609014573.1700001</v>
      </c>
      <c r="C67" s="21">
        <v>2046212761.78</v>
      </c>
      <c r="D67" s="21">
        <v>935689240.46000004</v>
      </c>
      <c r="E67" s="21">
        <v>982028014.06000006</v>
      </c>
      <c r="F67" s="21">
        <v>1106359275.23</v>
      </c>
      <c r="G67" s="21">
        <v>493129902.88999999</v>
      </c>
      <c r="H67" s="21">
        <v>42041009.039999999</v>
      </c>
      <c r="I67" s="21">
        <v>3086905</v>
      </c>
      <c r="J67" s="21"/>
      <c r="K67" s="21"/>
      <c r="L67" s="21"/>
      <c r="M67" s="21">
        <v>467464.71</v>
      </c>
    </row>
    <row r="68" spans="1:13" x14ac:dyDescent="0.25">
      <c r="A68" s="11" t="s">
        <v>60</v>
      </c>
      <c r="B68" s="21">
        <f t="shared" si="2"/>
        <v>643310581.95999992</v>
      </c>
      <c r="C68" s="21">
        <v>135786763.64999998</v>
      </c>
      <c r="D68" s="21">
        <v>95036206.070000008</v>
      </c>
      <c r="E68" s="21">
        <v>148153559.71000001</v>
      </c>
      <c r="F68" s="21">
        <v>149472053.18000001</v>
      </c>
      <c r="G68" s="21">
        <v>111885556.34999999</v>
      </c>
      <c r="H68" s="21">
        <v>2976443</v>
      </c>
      <c r="I68" s="21"/>
      <c r="J68" s="21"/>
      <c r="K68" s="21"/>
      <c r="L68" s="21"/>
      <c r="M68" s="21"/>
    </row>
    <row r="69" spans="1:13" x14ac:dyDescent="0.25">
      <c r="A69" s="11" t="s">
        <v>61</v>
      </c>
      <c r="B69" s="21">
        <f t="shared" si="2"/>
        <v>1241299207.2200003</v>
      </c>
      <c r="C69" s="21">
        <v>358784674.00000012</v>
      </c>
      <c r="D69" s="21">
        <v>252893906.46000001</v>
      </c>
      <c r="E69" s="21">
        <v>261580018.82000002</v>
      </c>
      <c r="F69" s="21">
        <v>271413216.22000003</v>
      </c>
      <c r="G69" s="21">
        <v>94842391.719999999</v>
      </c>
      <c r="H69" s="21">
        <v>1785000</v>
      </c>
      <c r="I69" s="21"/>
      <c r="J69" s="21"/>
      <c r="K69" s="21"/>
      <c r="L69" s="21"/>
      <c r="M69" s="21"/>
    </row>
    <row r="70" spans="1:13" x14ac:dyDescent="0.25">
      <c r="A70" s="11" t="s">
        <v>62</v>
      </c>
      <c r="B70" s="21">
        <f t="shared" si="2"/>
        <v>12073527.57</v>
      </c>
      <c r="C70" s="21">
        <v>3843638.14</v>
      </c>
      <c r="D70" s="21">
        <v>3725333.43</v>
      </c>
      <c r="E70" s="21"/>
      <c r="F70" s="21">
        <v>2768556</v>
      </c>
      <c r="G70" s="21">
        <v>1736000</v>
      </c>
      <c r="H70" s="21"/>
      <c r="I70" s="21"/>
      <c r="J70" s="21"/>
      <c r="K70" s="21"/>
      <c r="L70" s="21"/>
      <c r="M70" s="21"/>
    </row>
    <row r="71" spans="1:13" x14ac:dyDescent="0.25">
      <c r="A71" s="11" t="s">
        <v>63</v>
      </c>
      <c r="B71" s="21">
        <f t="shared" si="2"/>
        <v>432518195.17000002</v>
      </c>
      <c r="C71" s="21">
        <v>144227382.74000004</v>
      </c>
      <c r="D71" s="21">
        <v>72456163.49000001</v>
      </c>
      <c r="E71" s="21">
        <v>77115445.969999999</v>
      </c>
      <c r="F71" s="21">
        <v>100205632.53999999</v>
      </c>
      <c r="G71" s="21">
        <v>38513570.43</v>
      </c>
      <c r="H71" s="21"/>
      <c r="I71" s="21"/>
      <c r="J71" s="21"/>
      <c r="K71" s="21"/>
      <c r="L71" s="21"/>
      <c r="M71" s="21"/>
    </row>
    <row r="72" spans="1:13" x14ac:dyDescent="0.25">
      <c r="A72" s="11" t="s">
        <v>64</v>
      </c>
      <c r="B72" s="21">
        <f t="shared" si="2"/>
        <v>124270813.33000001</v>
      </c>
      <c r="C72" s="21">
        <v>28369133.300000001</v>
      </c>
      <c r="D72" s="21">
        <v>30105391.869999997</v>
      </c>
      <c r="E72" s="21">
        <v>19809103.130000003</v>
      </c>
      <c r="F72" s="21">
        <v>30963820.030000001</v>
      </c>
      <c r="G72" s="21">
        <v>15023365</v>
      </c>
      <c r="H72" s="21"/>
      <c r="I72" s="21"/>
      <c r="J72" s="21"/>
      <c r="K72" s="21"/>
      <c r="L72" s="21"/>
      <c r="M72" s="21"/>
    </row>
    <row r="73" spans="1:13" x14ac:dyDescent="0.25">
      <c r="A73" s="11" t="s">
        <v>65</v>
      </c>
      <c r="B73" s="21">
        <f t="shared" si="2"/>
        <v>221674472.73999998</v>
      </c>
      <c r="C73" s="21">
        <v>73989517.019999996</v>
      </c>
      <c r="D73" s="21">
        <v>52133807.560000002</v>
      </c>
      <c r="E73" s="21">
        <v>33812933.810000002</v>
      </c>
      <c r="F73" s="21">
        <v>47860373.390000001</v>
      </c>
      <c r="G73" s="21">
        <v>13877840.960000001</v>
      </c>
      <c r="H73" s="21"/>
      <c r="I73" s="21"/>
      <c r="J73" s="21"/>
      <c r="K73" s="21"/>
      <c r="L73" s="21"/>
      <c r="M73" s="21"/>
    </row>
    <row r="74" spans="1:13" x14ac:dyDescent="0.25">
      <c r="A74" s="11" t="s">
        <v>66</v>
      </c>
      <c r="B74" s="21">
        <f t="shared" si="2"/>
        <v>226722649.12</v>
      </c>
      <c r="C74" s="21">
        <v>58503402.990000002</v>
      </c>
      <c r="D74" s="21">
        <v>28268979.32</v>
      </c>
      <c r="E74" s="21">
        <v>51033002.829999998</v>
      </c>
      <c r="F74" s="21">
        <v>48911516.210000001</v>
      </c>
      <c r="G74" s="21">
        <v>40005747.769999996</v>
      </c>
      <c r="H74" s="21"/>
      <c r="I74" s="21"/>
      <c r="J74" s="21"/>
      <c r="K74" s="21"/>
      <c r="L74" s="21"/>
      <c r="M74" s="21"/>
    </row>
    <row r="75" spans="1:13" x14ac:dyDescent="0.25">
      <c r="A75" s="11" t="s">
        <v>67</v>
      </c>
      <c r="B75" s="21">
        <f t="shared" si="2"/>
        <v>602065610.55999994</v>
      </c>
      <c r="C75" s="21">
        <v>174077243.63999999</v>
      </c>
      <c r="D75" s="21">
        <v>78849706.579999998</v>
      </c>
      <c r="E75" s="21">
        <v>111008686.14</v>
      </c>
      <c r="F75" s="21">
        <v>150346930.75999999</v>
      </c>
      <c r="G75" s="21">
        <v>81818343.439999998</v>
      </c>
      <c r="H75" s="21"/>
      <c r="I75" s="21"/>
      <c r="J75" s="21"/>
      <c r="K75" s="21"/>
      <c r="L75" s="21">
        <v>5964700</v>
      </c>
      <c r="M75" s="21"/>
    </row>
    <row r="76" spans="1:13" x14ac:dyDescent="0.25">
      <c r="A76" s="11" t="s">
        <v>69</v>
      </c>
      <c r="B76" s="21">
        <f t="shared" si="2"/>
        <v>8114028</v>
      </c>
      <c r="C76" s="21">
        <v>890870</v>
      </c>
      <c r="D76" s="21">
        <v>1083319</v>
      </c>
      <c r="E76" s="21"/>
      <c r="F76" s="21">
        <v>944713</v>
      </c>
      <c r="G76" s="21">
        <v>1197126</v>
      </c>
      <c r="H76" s="21">
        <v>3998000</v>
      </c>
      <c r="I76" s="21"/>
      <c r="J76" s="21"/>
      <c r="K76" s="21"/>
      <c r="L76" s="21"/>
      <c r="M76" s="21"/>
    </row>
    <row r="77" spans="1:13" ht="15.75" thickBot="1" x14ac:dyDescent="0.3">
      <c r="A77" s="10" t="s">
        <v>33</v>
      </c>
      <c r="B77" s="14">
        <f t="shared" ref="B77:M77" si="3">SUM(B57:B76)</f>
        <v>17496604923.940002</v>
      </c>
      <c r="C77" s="14">
        <f t="shared" si="3"/>
        <v>5611480153.7200003</v>
      </c>
      <c r="D77" s="14">
        <f t="shared" si="3"/>
        <v>2990100601.5200005</v>
      </c>
      <c r="E77" s="14">
        <f t="shared" si="3"/>
        <v>3298226271.5799999</v>
      </c>
      <c r="F77" s="14">
        <f t="shared" si="3"/>
        <v>3700777024.5799999</v>
      </c>
      <c r="G77" s="14">
        <f t="shared" si="3"/>
        <v>1768438032.8099999</v>
      </c>
      <c r="H77" s="14">
        <f t="shared" si="3"/>
        <v>116526269.95</v>
      </c>
      <c r="I77" s="14">
        <f t="shared" si="3"/>
        <v>3086905</v>
      </c>
      <c r="J77" s="14">
        <f t="shared" si="3"/>
        <v>0</v>
      </c>
      <c r="K77" s="14">
        <f t="shared" si="3"/>
        <v>0</v>
      </c>
      <c r="L77" s="14">
        <f t="shared" si="3"/>
        <v>5964700</v>
      </c>
      <c r="M77" s="14">
        <f t="shared" si="3"/>
        <v>2004964.78</v>
      </c>
    </row>
    <row r="80" spans="1:13" ht="15.75" x14ac:dyDescent="0.25">
      <c r="A80" s="6" t="s">
        <v>128</v>
      </c>
    </row>
    <row r="81" spans="1:13" x14ac:dyDescent="0.25">
      <c r="A81" s="18" t="s">
        <v>76</v>
      </c>
      <c r="B81" s="23" t="s">
        <v>33</v>
      </c>
      <c r="C81" s="23" t="s">
        <v>38</v>
      </c>
      <c r="D81" s="23" t="s">
        <v>39</v>
      </c>
      <c r="E81" s="23" t="s">
        <v>40</v>
      </c>
      <c r="F81" s="23" t="s">
        <v>41</v>
      </c>
      <c r="G81" s="23" t="s">
        <v>42</v>
      </c>
      <c r="H81" s="23" t="s">
        <v>43</v>
      </c>
      <c r="I81" s="23" t="s">
        <v>44</v>
      </c>
      <c r="J81" s="23" t="s">
        <v>45</v>
      </c>
      <c r="K81" s="23" t="s">
        <v>46</v>
      </c>
      <c r="L81" s="23" t="s">
        <v>47</v>
      </c>
      <c r="M81" s="23" t="s">
        <v>48</v>
      </c>
    </row>
    <row r="82" spans="1:13" x14ac:dyDescent="0.25">
      <c r="A82" s="19" t="s">
        <v>75</v>
      </c>
      <c r="B82" s="21">
        <f>SUM(C82:M82)</f>
        <v>152364457.36000001</v>
      </c>
      <c r="C82" s="21">
        <v>42107698.210000001</v>
      </c>
      <c r="D82" s="21">
        <v>13483523</v>
      </c>
      <c r="E82" s="21">
        <v>20620439.370000001</v>
      </c>
      <c r="F82" s="21">
        <v>25117808.280000001</v>
      </c>
      <c r="G82" s="21">
        <v>51034988.5</v>
      </c>
      <c r="H82" s="21"/>
      <c r="I82" s="21"/>
      <c r="J82" s="21"/>
      <c r="K82" s="21"/>
      <c r="L82" s="21"/>
      <c r="M82" s="21"/>
    </row>
    <row r="83" spans="1:13" x14ac:dyDescent="0.25">
      <c r="A83" s="19" t="s">
        <v>70</v>
      </c>
      <c r="B83" s="21">
        <f t="shared" ref="B83:B87" si="4">SUM(C83:M83)</f>
        <v>26959122</v>
      </c>
      <c r="C83" s="21">
        <v>1213235</v>
      </c>
      <c r="D83" s="21">
        <v>6797394</v>
      </c>
      <c r="E83" s="21">
        <v>7613915</v>
      </c>
      <c r="F83" s="21">
        <v>6463498</v>
      </c>
      <c r="G83" s="21">
        <v>4871080</v>
      </c>
      <c r="H83" s="21"/>
      <c r="I83" s="21"/>
      <c r="J83" s="21"/>
      <c r="K83" s="21"/>
      <c r="L83" s="21"/>
      <c r="M83" s="21"/>
    </row>
    <row r="84" spans="1:13" x14ac:dyDescent="0.25">
      <c r="A84" s="19" t="s">
        <v>71</v>
      </c>
      <c r="B84" s="21">
        <f t="shared" si="4"/>
        <v>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x14ac:dyDescent="0.25">
      <c r="A85" s="19" t="s">
        <v>72</v>
      </c>
      <c r="B85" s="21">
        <f t="shared" si="4"/>
        <v>6441065</v>
      </c>
      <c r="C85" s="21"/>
      <c r="D85" s="21"/>
      <c r="E85" s="21">
        <v>2921362</v>
      </c>
      <c r="F85" s="21">
        <v>1860000</v>
      </c>
      <c r="G85" s="21">
        <v>1659703</v>
      </c>
      <c r="H85" s="21"/>
      <c r="I85" s="21"/>
      <c r="J85" s="21"/>
      <c r="K85" s="21"/>
      <c r="L85" s="21"/>
      <c r="M85" s="21"/>
    </row>
    <row r="86" spans="1:13" x14ac:dyDescent="0.25">
      <c r="A86" s="19" t="s">
        <v>73</v>
      </c>
      <c r="B86" s="21">
        <f t="shared" si="4"/>
        <v>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25">
      <c r="A87" s="19" t="s">
        <v>74</v>
      </c>
      <c r="B87" s="21">
        <f t="shared" si="4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5.75" thickBot="1" x14ac:dyDescent="0.3">
      <c r="A88" s="10" t="s">
        <v>33</v>
      </c>
      <c r="B88" s="20">
        <f>SUM(B82:B87)</f>
        <v>185764644.36000001</v>
      </c>
      <c r="C88" s="20">
        <f t="shared" ref="C88:M88" si="5">SUM(C82:C87)</f>
        <v>43320933.210000001</v>
      </c>
      <c r="D88" s="20">
        <f t="shared" si="5"/>
        <v>20280917</v>
      </c>
      <c r="E88" s="20">
        <f t="shared" si="5"/>
        <v>31155716.370000001</v>
      </c>
      <c r="F88" s="20">
        <f t="shared" si="5"/>
        <v>33441306.280000001</v>
      </c>
      <c r="G88" s="20">
        <f t="shared" si="5"/>
        <v>57565771.5</v>
      </c>
      <c r="H88" s="20">
        <f t="shared" si="5"/>
        <v>0</v>
      </c>
      <c r="I88" s="20">
        <f t="shared" si="5"/>
        <v>0</v>
      </c>
      <c r="J88" s="20">
        <f t="shared" si="5"/>
        <v>0</v>
      </c>
      <c r="K88" s="20">
        <f t="shared" si="5"/>
        <v>0</v>
      </c>
      <c r="L88" s="20">
        <f t="shared" si="5"/>
        <v>0</v>
      </c>
      <c r="M88" s="20">
        <f t="shared" si="5"/>
        <v>0</v>
      </c>
    </row>
    <row r="91" spans="1:13" ht="15.75" x14ac:dyDescent="0.25">
      <c r="A91" s="6" t="s">
        <v>129</v>
      </c>
    </row>
    <row r="92" spans="1:13" x14ac:dyDescent="0.25">
      <c r="A92" s="18" t="s">
        <v>77</v>
      </c>
      <c r="B92" s="23" t="s">
        <v>33</v>
      </c>
      <c r="C92" s="23" t="s">
        <v>38</v>
      </c>
      <c r="D92" s="23" t="s">
        <v>39</v>
      </c>
      <c r="E92" s="23" t="s">
        <v>40</v>
      </c>
      <c r="F92" s="23" t="s">
        <v>41</v>
      </c>
      <c r="G92" s="23" t="s">
        <v>42</v>
      </c>
      <c r="H92" s="23" t="s">
        <v>43</v>
      </c>
      <c r="I92" s="23" t="s">
        <v>44</v>
      </c>
      <c r="J92" s="23" t="s">
        <v>45</v>
      </c>
      <c r="K92" s="23" t="s">
        <v>46</v>
      </c>
      <c r="L92" s="23" t="s">
        <v>47</v>
      </c>
      <c r="M92" s="23" t="s">
        <v>48</v>
      </c>
    </row>
    <row r="93" spans="1:13" x14ac:dyDescent="0.25">
      <c r="A93" s="19" t="s">
        <v>78</v>
      </c>
      <c r="B93" s="21">
        <f>SUM(C93:M93)</f>
        <v>5936964073.4099998</v>
      </c>
      <c r="C93" s="21">
        <v>1026826526.0299999</v>
      </c>
      <c r="D93" s="21">
        <v>732151647.30000007</v>
      </c>
      <c r="E93" s="21">
        <v>1176286624.9899998</v>
      </c>
      <c r="F93" s="21">
        <v>1572442235.1099997</v>
      </c>
      <c r="G93" s="21">
        <v>1334492493.4200001</v>
      </c>
      <c r="H93" s="21">
        <v>91677641.560000002</v>
      </c>
      <c r="I93" s="21">
        <v>3086905</v>
      </c>
      <c r="J93" s="21"/>
      <c r="K93" s="21"/>
      <c r="L93" s="21"/>
      <c r="M93" s="21"/>
    </row>
    <row r="94" spans="1:13" x14ac:dyDescent="0.25">
      <c r="A94" s="19" t="s">
        <v>79</v>
      </c>
      <c r="B94" s="21">
        <f t="shared" ref="B94:B97" si="6">SUM(C94:M94)</f>
        <v>4219340273.0399995</v>
      </c>
      <c r="C94" s="21">
        <v>1009914654.3000002</v>
      </c>
      <c r="D94" s="21">
        <v>681744176.94999993</v>
      </c>
      <c r="E94" s="21">
        <v>853110928.93999982</v>
      </c>
      <c r="F94" s="21">
        <v>1373176462.7199998</v>
      </c>
      <c r="G94" s="21">
        <v>279655134.49000001</v>
      </c>
      <c r="H94" s="21">
        <v>20704121.390000001</v>
      </c>
      <c r="I94" s="21"/>
      <c r="J94" s="21"/>
      <c r="K94" s="21"/>
      <c r="L94" s="21"/>
      <c r="M94" s="21">
        <v>1034794.25</v>
      </c>
    </row>
    <row r="95" spans="1:13" x14ac:dyDescent="0.25">
      <c r="A95" s="19" t="s">
        <v>80</v>
      </c>
      <c r="B95" s="21">
        <f t="shared" si="6"/>
        <v>1285912131.4000001</v>
      </c>
      <c r="C95" s="21">
        <v>503784582.75999993</v>
      </c>
      <c r="D95" s="21">
        <v>271242987.84999996</v>
      </c>
      <c r="E95" s="21">
        <v>266813425.63000003</v>
      </c>
      <c r="F95" s="21">
        <v>203415828.75999999</v>
      </c>
      <c r="G95" s="21">
        <v>40655306.400000006</v>
      </c>
      <c r="H95" s="21"/>
      <c r="I95" s="21"/>
      <c r="J95" s="21"/>
      <c r="K95" s="21"/>
      <c r="L95" s="21"/>
      <c r="M95" s="21"/>
    </row>
    <row r="96" spans="1:13" x14ac:dyDescent="0.25">
      <c r="A96" s="19" t="s">
        <v>81</v>
      </c>
      <c r="B96" s="21">
        <f t="shared" si="6"/>
        <v>3033011500.9200001</v>
      </c>
      <c r="C96" s="21">
        <v>1270811969.02</v>
      </c>
      <c r="D96" s="21">
        <v>723376196.6400001</v>
      </c>
      <c r="E96" s="21">
        <v>616998407.47000003</v>
      </c>
      <c r="F96" s="21">
        <v>340038634.71000004</v>
      </c>
      <c r="G96" s="21">
        <v>80042385.370000005</v>
      </c>
      <c r="H96" s="21">
        <v>1276443</v>
      </c>
      <c r="I96" s="21"/>
      <c r="J96" s="21"/>
      <c r="K96" s="21"/>
      <c r="L96" s="21"/>
      <c r="M96" s="21">
        <v>467464.71</v>
      </c>
    </row>
    <row r="97" spans="1:13" x14ac:dyDescent="0.25">
      <c r="A97" s="19" t="s">
        <v>82</v>
      </c>
      <c r="B97" s="21">
        <f t="shared" si="6"/>
        <v>3021376945.1700006</v>
      </c>
      <c r="C97" s="21">
        <v>1800142421.6100004</v>
      </c>
      <c r="D97" s="21">
        <v>581585592.78000009</v>
      </c>
      <c r="E97" s="21">
        <v>385016884.55000001</v>
      </c>
      <c r="F97" s="21">
        <v>211703863.27999994</v>
      </c>
      <c r="G97" s="21">
        <v>33592713.129999995</v>
      </c>
      <c r="H97" s="21">
        <v>2868064</v>
      </c>
      <c r="I97" s="21"/>
      <c r="J97" s="21"/>
      <c r="K97" s="21"/>
      <c r="L97" s="21">
        <v>5964700</v>
      </c>
      <c r="M97" s="21">
        <v>502705.82</v>
      </c>
    </row>
    <row r="98" spans="1:13" ht="15.75" thickBot="1" x14ac:dyDescent="0.3">
      <c r="A98" s="10" t="s">
        <v>33</v>
      </c>
      <c r="B98" s="20">
        <f t="shared" ref="B98:M98" si="7">SUM(B93:B97)</f>
        <v>17496604923.939999</v>
      </c>
      <c r="C98" s="20">
        <f t="shared" si="7"/>
        <v>5611480153.7200003</v>
      </c>
      <c r="D98" s="20">
        <f t="shared" si="7"/>
        <v>2990100601.52</v>
      </c>
      <c r="E98" s="20">
        <f t="shared" si="7"/>
        <v>3298226271.5799999</v>
      </c>
      <c r="F98" s="20">
        <f t="shared" si="7"/>
        <v>3700777024.579999</v>
      </c>
      <c r="G98" s="20">
        <f t="shared" si="7"/>
        <v>1768438032.8100004</v>
      </c>
      <c r="H98" s="20">
        <f t="shared" si="7"/>
        <v>116526269.95</v>
      </c>
      <c r="I98" s="20">
        <f t="shared" si="7"/>
        <v>3086905</v>
      </c>
      <c r="J98" s="20">
        <f t="shared" si="7"/>
        <v>0</v>
      </c>
      <c r="K98" s="20">
        <f t="shared" si="7"/>
        <v>0</v>
      </c>
      <c r="L98" s="20">
        <f t="shared" si="7"/>
        <v>5964700</v>
      </c>
      <c r="M98" s="20">
        <f t="shared" si="7"/>
        <v>2004964.78</v>
      </c>
    </row>
    <row r="101" spans="1:13" ht="15.75" x14ac:dyDescent="0.25">
      <c r="A101" s="6" t="s">
        <v>130</v>
      </c>
    </row>
    <row r="102" spans="1:13" x14ac:dyDescent="0.25">
      <c r="A102" s="18" t="s">
        <v>83</v>
      </c>
      <c r="B102" s="23" t="s">
        <v>33</v>
      </c>
      <c r="C102" s="23" t="s">
        <v>38</v>
      </c>
      <c r="D102" s="23" t="s">
        <v>39</v>
      </c>
      <c r="E102" s="23" t="s">
        <v>40</v>
      </c>
      <c r="F102" s="23" t="s">
        <v>41</v>
      </c>
      <c r="G102" s="23" t="s">
        <v>42</v>
      </c>
      <c r="H102" s="23" t="s">
        <v>43</v>
      </c>
      <c r="I102" s="23" t="s">
        <v>44</v>
      </c>
      <c r="J102" s="23" t="s">
        <v>45</v>
      </c>
      <c r="K102" s="23" t="s">
        <v>46</v>
      </c>
      <c r="L102" s="23" t="s">
        <v>47</v>
      </c>
      <c r="M102" s="23" t="s">
        <v>48</v>
      </c>
    </row>
    <row r="103" spans="1:13" x14ac:dyDescent="0.25">
      <c r="A103" s="19" t="s">
        <v>84</v>
      </c>
      <c r="B103" s="21">
        <f>SUM(C103:M103)</f>
        <v>11583277539.250004</v>
      </c>
      <c r="C103" s="21">
        <v>3543637328.3500018</v>
      </c>
      <c r="D103" s="21">
        <v>1737541082.3299999</v>
      </c>
      <c r="E103" s="21">
        <v>2048921844.5299997</v>
      </c>
      <c r="F103" s="21">
        <v>2598110910.0599999</v>
      </c>
      <c r="G103" s="21">
        <v>1558153598.52</v>
      </c>
      <c r="H103" s="21">
        <v>85856205.680000007</v>
      </c>
      <c r="I103" s="21">
        <v>3086905</v>
      </c>
      <c r="J103" s="21"/>
      <c r="K103" s="21"/>
      <c r="L103" s="21">
        <v>5964700</v>
      </c>
      <c r="M103" s="21">
        <v>2004964.78</v>
      </c>
    </row>
    <row r="104" spans="1:13" x14ac:dyDescent="0.25">
      <c r="A104" s="19" t="s">
        <v>85</v>
      </c>
      <c r="B104" s="21">
        <f t="shared" ref="B104:B107" si="8">SUM(C104:M104)</f>
        <v>93367131.25</v>
      </c>
      <c r="C104" s="21">
        <v>76281588.25</v>
      </c>
      <c r="D104" s="21">
        <v>12413617</v>
      </c>
      <c r="E104" s="21">
        <v>4671926</v>
      </c>
      <c r="F104" s="21"/>
      <c r="G104" s="21"/>
      <c r="H104" s="21"/>
      <c r="I104" s="21"/>
      <c r="J104" s="21"/>
      <c r="K104" s="21"/>
      <c r="L104" s="21"/>
      <c r="M104" s="21"/>
    </row>
    <row r="105" spans="1:13" x14ac:dyDescent="0.25">
      <c r="A105" s="19" t="s">
        <v>86</v>
      </c>
      <c r="B105" s="21">
        <f t="shared" si="8"/>
        <v>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x14ac:dyDescent="0.25">
      <c r="A106" s="19" t="s">
        <v>87</v>
      </c>
      <c r="B106" s="21">
        <f t="shared" si="8"/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5">
      <c r="A107" s="19" t="s">
        <v>88</v>
      </c>
      <c r="B107" s="21">
        <f t="shared" si="8"/>
        <v>5819960253.4400015</v>
      </c>
      <c r="C107" s="21">
        <v>1991561237.1200011</v>
      </c>
      <c r="D107" s="21">
        <v>1240145902.1899998</v>
      </c>
      <c r="E107" s="21">
        <v>1244632501.0500009</v>
      </c>
      <c r="F107" s="21">
        <v>1102666114.5199993</v>
      </c>
      <c r="G107" s="21">
        <v>210284434.29000008</v>
      </c>
      <c r="H107" s="21">
        <v>30670064.270000003</v>
      </c>
      <c r="I107" s="21"/>
      <c r="J107" s="21"/>
      <c r="K107" s="21"/>
      <c r="L107" s="11"/>
      <c r="M107" s="21"/>
    </row>
    <row r="108" spans="1:13" ht="15.75" thickBot="1" x14ac:dyDescent="0.3">
      <c r="A108" s="10" t="s">
        <v>33</v>
      </c>
      <c r="B108" s="20">
        <f t="shared" ref="B108:K108" si="9">SUM(B103:B107)</f>
        <v>17496604923.940006</v>
      </c>
      <c r="C108" s="20">
        <f t="shared" si="9"/>
        <v>5611480153.7200031</v>
      </c>
      <c r="D108" s="20">
        <f t="shared" si="9"/>
        <v>2990100601.5199995</v>
      </c>
      <c r="E108" s="20">
        <f t="shared" si="9"/>
        <v>3298226271.5800009</v>
      </c>
      <c r="F108" s="20">
        <f t="shared" si="9"/>
        <v>3700777024.579999</v>
      </c>
      <c r="G108" s="20">
        <f t="shared" si="9"/>
        <v>1768438032.8099999</v>
      </c>
      <c r="H108" s="20">
        <f t="shared" si="9"/>
        <v>116526269.95000002</v>
      </c>
      <c r="I108" s="20">
        <f t="shared" si="9"/>
        <v>3086905</v>
      </c>
      <c r="J108" s="20">
        <f t="shared" si="9"/>
        <v>0</v>
      </c>
      <c r="K108" s="20">
        <f t="shared" si="9"/>
        <v>0</v>
      </c>
      <c r="L108" s="20">
        <f>SUM(L103:L106)</f>
        <v>5964700</v>
      </c>
      <c r="M108" s="20">
        <f>SUM(M103:M107)</f>
        <v>2004964.78</v>
      </c>
    </row>
    <row r="109" spans="1:13" x14ac:dyDescent="0.25">
      <c r="A109" s="24" t="s">
        <v>89</v>
      </c>
    </row>
    <row r="111" spans="1:13" ht="15.75" x14ac:dyDescent="0.25">
      <c r="A111" s="6" t="s">
        <v>131</v>
      </c>
    </row>
    <row r="112" spans="1:13" x14ac:dyDescent="0.25">
      <c r="A112" s="18" t="s">
        <v>83</v>
      </c>
      <c r="B112" s="23" t="s">
        <v>33</v>
      </c>
      <c r="C112" s="23" t="s">
        <v>38</v>
      </c>
      <c r="D112" s="23" t="s">
        <v>39</v>
      </c>
      <c r="E112" s="23" t="s">
        <v>40</v>
      </c>
      <c r="F112" s="23" t="s">
        <v>41</v>
      </c>
      <c r="G112" s="23" t="s">
        <v>42</v>
      </c>
      <c r="H112" s="23" t="s">
        <v>43</v>
      </c>
      <c r="I112" s="23" t="s">
        <v>44</v>
      </c>
      <c r="J112" s="23" t="s">
        <v>45</v>
      </c>
      <c r="K112" s="23" t="s">
        <v>46</v>
      </c>
      <c r="L112" s="23" t="s">
        <v>47</v>
      </c>
      <c r="M112" s="23" t="s">
        <v>48</v>
      </c>
    </row>
    <row r="113" spans="1:13" x14ac:dyDescent="0.25">
      <c r="A113" s="19" t="s">
        <v>90</v>
      </c>
      <c r="B113" s="21">
        <v>17496604923.940006</v>
      </c>
      <c r="C113" s="21">
        <v>5611480153.7200031</v>
      </c>
      <c r="D113" s="21">
        <v>2990100601.5199995</v>
      </c>
      <c r="E113" s="21">
        <v>3298226271.5800009</v>
      </c>
      <c r="F113" s="21">
        <v>3700777024.579999</v>
      </c>
      <c r="G113" s="21">
        <v>1768438032.8099999</v>
      </c>
      <c r="H113" s="21">
        <v>116526269.95000002</v>
      </c>
      <c r="I113" s="21">
        <v>3086905</v>
      </c>
      <c r="J113" s="21">
        <v>0</v>
      </c>
      <c r="K113" s="21">
        <v>0</v>
      </c>
      <c r="L113" s="21">
        <v>5964700</v>
      </c>
      <c r="M113" s="21">
        <v>2004964.78</v>
      </c>
    </row>
    <row r="114" spans="1:13" x14ac:dyDescent="0.25">
      <c r="A114" s="19" t="s">
        <v>91</v>
      </c>
      <c r="B114" s="21">
        <f t="shared" ref="B114:B116" si="10">SUM(C114:M114)</f>
        <v>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x14ac:dyDescent="0.25">
      <c r="A115" s="19" t="s">
        <v>92</v>
      </c>
      <c r="B115" s="21">
        <f t="shared" si="10"/>
        <v>0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x14ac:dyDescent="0.25">
      <c r="A116" s="19" t="s">
        <v>93</v>
      </c>
      <c r="B116" s="21">
        <f t="shared" si="10"/>
        <v>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5.75" thickBot="1" x14ac:dyDescent="0.3">
      <c r="A117" s="10" t="s">
        <v>33</v>
      </c>
      <c r="B117" s="20">
        <f t="shared" ref="B117:M117" si="11">SUM(B113:B116)</f>
        <v>17496604923.940006</v>
      </c>
      <c r="C117" s="20">
        <f t="shared" si="11"/>
        <v>5611480153.7200031</v>
      </c>
      <c r="D117" s="20">
        <f t="shared" si="11"/>
        <v>2990100601.5199995</v>
      </c>
      <c r="E117" s="20">
        <f t="shared" si="11"/>
        <v>3298226271.5800009</v>
      </c>
      <c r="F117" s="20">
        <f t="shared" si="11"/>
        <v>3700777024.579999</v>
      </c>
      <c r="G117" s="20">
        <f t="shared" si="11"/>
        <v>1768438032.8099999</v>
      </c>
      <c r="H117" s="20">
        <f t="shared" si="11"/>
        <v>116526269.95000002</v>
      </c>
      <c r="I117" s="20">
        <f t="shared" si="11"/>
        <v>3086905</v>
      </c>
      <c r="J117" s="20">
        <f t="shared" si="11"/>
        <v>0</v>
      </c>
      <c r="K117" s="20">
        <f t="shared" si="11"/>
        <v>0</v>
      </c>
      <c r="L117" s="20">
        <f t="shared" si="11"/>
        <v>5964700</v>
      </c>
      <c r="M117" s="20">
        <f t="shared" si="11"/>
        <v>2004964.78</v>
      </c>
    </row>
    <row r="120" spans="1:13" ht="15.75" x14ac:dyDescent="0.25">
      <c r="A120" s="6" t="s">
        <v>132</v>
      </c>
    </row>
    <row r="121" spans="1:13" ht="60" x14ac:dyDescent="0.25">
      <c r="A121" s="25" t="s">
        <v>94</v>
      </c>
      <c r="B121" s="25" t="s">
        <v>95</v>
      </c>
      <c r="C121" s="25" t="s">
        <v>96</v>
      </c>
      <c r="D121" s="25" t="s">
        <v>97</v>
      </c>
      <c r="E121" s="25" t="s">
        <v>98</v>
      </c>
      <c r="F121" s="25" t="s">
        <v>99</v>
      </c>
      <c r="G121" s="25" t="s">
        <v>100</v>
      </c>
      <c r="H121" s="25" t="s">
        <v>101</v>
      </c>
      <c r="I121" s="25" t="s">
        <v>102</v>
      </c>
    </row>
    <row r="122" spans="1:13" x14ac:dyDescent="0.25">
      <c r="A122" s="11" t="s">
        <v>108</v>
      </c>
      <c r="B122" s="11" t="s">
        <v>109</v>
      </c>
      <c r="C122" s="27">
        <v>1000000000</v>
      </c>
      <c r="D122" s="28">
        <v>42130</v>
      </c>
      <c r="E122" s="28">
        <v>42496</v>
      </c>
      <c r="F122" s="11" t="s">
        <v>86</v>
      </c>
      <c r="G122" s="11" t="s">
        <v>119</v>
      </c>
      <c r="H122" s="28">
        <v>39568</v>
      </c>
      <c r="I122" s="11">
        <v>2</v>
      </c>
    </row>
    <row r="123" spans="1:13" x14ac:dyDescent="0.25">
      <c r="A123" s="11" t="s">
        <v>110</v>
      </c>
      <c r="B123" s="11" t="s">
        <v>109</v>
      </c>
      <c r="C123" s="27">
        <v>850000000</v>
      </c>
      <c r="D123" s="28">
        <v>41753</v>
      </c>
      <c r="E123" s="28">
        <v>42118</v>
      </c>
      <c r="F123" s="11" t="s">
        <v>86</v>
      </c>
      <c r="G123" s="11" t="s">
        <v>119</v>
      </c>
      <c r="H123" s="28">
        <v>39730</v>
      </c>
      <c r="I123" s="11">
        <v>4</v>
      </c>
    </row>
    <row r="124" spans="1:13" x14ac:dyDescent="0.25">
      <c r="A124" s="11" t="s">
        <v>111</v>
      </c>
      <c r="B124" s="11" t="s">
        <v>109</v>
      </c>
      <c r="C124" s="27">
        <v>2040000000</v>
      </c>
      <c r="D124" s="28">
        <v>42121</v>
      </c>
      <c r="E124" s="28">
        <v>42487</v>
      </c>
      <c r="F124" s="11" t="s">
        <v>118</v>
      </c>
      <c r="G124" s="11" t="s">
        <v>90</v>
      </c>
      <c r="H124" s="28">
        <v>39930</v>
      </c>
      <c r="I124" s="11">
        <v>6</v>
      </c>
    </row>
    <row r="125" spans="1:13" x14ac:dyDescent="0.25">
      <c r="A125" s="11" t="s">
        <v>112</v>
      </c>
      <c r="B125" s="11" t="s">
        <v>109</v>
      </c>
      <c r="C125" s="27">
        <v>1250000000</v>
      </c>
      <c r="D125" s="28">
        <v>43766</v>
      </c>
      <c r="E125" s="28">
        <v>44132</v>
      </c>
      <c r="F125" s="11" t="s">
        <v>86</v>
      </c>
      <c r="G125" s="11" t="s">
        <v>119</v>
      </c>
      <c r="H125" s="28">
        <v>40109</v>
      </c>
      <c r="I125" s="11">
        <v>7</v>
      </c>
    </row>
    <row r="126" spans="1:13" x14ac:dyDescent="0.25">
      <c r="A126" s="11" t="s">
        <v>113</v>
      </c>
      <c r="B126" s="11" t="s">
        <v>109</v>
      </c>
      <c r="C126" s="27">
        <v>646500000</v>
      </c>
      <c r="D126" s="28">
        <v>42524</v>
      </c>
      <c r="E126" s="28">
        <v>42889</v>
      </c>
      <c r="F126" s="11" t="s">
        <v>118</v>
      </c>
      <c r="G126" s="11" t="s">
        <v>90</v>
      </c>
      <c r="H126" s="28">
        <v>40330</v>
      </c>
      <c r="I126" s="11">
        <v>8</v>
      </c>
    </row>
    <row r="127" spans="1:13" x14ac:dyDescent="0.25">
      <c r="A127" s="11" t="s">
        <v>114</v>
      </c>
      <c r="B127" s="11" t="s">
        <v>109</v>
      </c>
      <c r="C127" s="27">
        <v>2000000000</v>
      </c>
      <c r="D127" s="28">
        <v>42536</v>
      </c>
      <c r="E127" s="28">
        <v>42901</v>
      </c>
      <c r="F127" s="11" t="s">
        <v>118</v>
      </c>
      <c r="G127" s="11" t="s">
        <v>90</v>
      </c>
      <c r="H127" s="28">
        <v>40703</v>
      </c>
      <c r="I127" s="11">
        <v>9</v>
      </c>
    </row>
    <row r="128" spans="1:13" x14ac:dyDescent="0.25">
      <c r="A128" s="11" t="s">
        <v>115</v>
      </c>
      <c r="B128" s="11" t="s">
        <v>109</v>
      </c>
      <c r="C128" s="27">
        <v>2650000000</v>
      </c>
      <c r="D128" s="28">
        <v>42907</v>
      </c>
      <c r="E128" s="28">
        <v>43272</v>
      </c>
      <c r="F128" s="11" t="s">
        <v>118</v>
      </c>
      <c r="G128" s="11" t="s">
        <v>90</v>
      </c>
      <c r="H128" s="28">
        <v>40919</v>
      </c>
      <c r="I128" s="11">
        <v>10</v>
      </c>
    </row>
    <row r="129" spans="1:9" x14ac:dyDescent="0.25">
      <c r="A129" s="11" t="s">
        <v>116</v>
      </c>
      <c r="B129" s="11" t="s">
        <v>109</v>
      </c>
      <c r="C129" s="27">
        <v>1000000000</v>
      </c>
      <c r="D129" s="28">
        <v>42172</v>
      </c>
      <c r="E129" s="28">
        <v>42538</v>
      </c>
      <c r="F129" s="11" t="s">
        <v>118</v>
      </c>
      <c r="G129" s="11" t="s">
        <v>90</v>
      </c>
      <c r="H129" s="28">
        <v>40976</v>
      </c>
      <c r="I129" s="11">
        <v>11</v>
      </c>
    </row>
    <row r="130" spans="1:9" x14ac:dyDescent="0.25">
      <c r="A130" s="11" t="s">
        <v>117</v>
      </c>
      <c r="B130" s="11" t="s">
        <v>109</v>
      </c>
      <c r="C130" s="27">
        <v>500000000</v>
      </c>
      <c r="D130" s="28">
        <v>43271</v>
      </c>
      <c r="E130" s="28">
        <v>43636</v>
      </c>
      <c r="F130" s="11" t="s">
        <v>118</v>
      </c>
      <c r="G130" s="11" t="s">
        <v>90</v>
      </c>
      <c r="H130" s="28">
        <v>41173</v>
      </c>
      <c r="I130" s="11">
        <v>12</v>
      </c>
    </row>
    <row r="133" spans="1:9" ht="15.75" x14ac:dyDescent="0.25">
      <c r="A133" s="6" t="s">
        <v>133</v>
      </c>
    </row>
    <row r="134" spans="1:9" x14ac:dyDescent="0.25">
      <c r="A134" s="25" t="s">
        <v>103</v>
      </c>
      <c r="B134" s="25" t="s">
        <v>94</v>
      </c>
      <c r="C134" s="25" t="s">
        <v>104</v>
      </c>
      <c r="D134" s="25" t="s">
        <v>95</v>
      </c>
      <c r="E134" s="25" t="s">
        <v>105</v>
      </c>
      <c r="F134" s="25" t="s">
        <v>106</v>
      </c>
      <c r="G134" s="25" t="s">
        <v>123</v>
      </c>
    </row>
    <row r="135" spans="1:9" x14ac:dyDescent="0.25">
      <c r="A135" s="11" t="s">
        <v>120</v>
      </c>
      <c r="B135" s="11" t="s">
        <v>121</v>
      </c>
      <c r="C135" s="11" t="s">
        <v>122</v>
      </c>
      <c r="D135" s="11" t="s">
        <v>3</v>
      </c>
      <c r="E135" s="12">
        <v>297993585</v>
      </c>
      <c r="F135" s="11"/>
      <c r="G135" s="11" t="s">
        <v>126</v>
      </c>
      <c r="H135" s="17"/>
      <c r="I135" s="17"/>
    </row>
    <row r="136" spans="1:9" x14ac:dyDescent="0.25">
      <c r="A136" s="11" t="s">
        <v>124</v>
      </c>
      <c r="B136" s="11" t="s">
        <v>121</v>
      </c>
      <c r="C136" s="11" t="s">
        <v>122</v>
      </c>
      <c r="D136" s="11" t="s">
        <v>3</v>
      </c>
      <c r="E136" s="12">
        <v>290891670</v>
      </c>
      <c r="F136" s="11"/>
      <c r="G136" s="11" t="s">
        <v>125</v>
      </c>
      <c r="H136" s="17"/>
      <c r="I136" s="17"/>
    </row>
    <row r="139" spans="1:9" ht="15.75" x14ac:dyDescent="0.25">
      <c r="A139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0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2015 Q1</vt:lpstr>
      <vt:lpstr>2014 Q4</vt:lpstr>
      <vt:lpstr>2014 Q3</vt:lpstr>
      <vt:lpstr>2014 Q2</vt:lpstr>
      <vt:lpstr>2014 Q1</vt:lpstr>
      <vt:lpstr>2013 Q4</vt:lpstr>
      <vt:lpstr>2013 Q3</vt:lpstr>
      <vt:lpstr>2013 Q2</vt:lpstr>
      <vt:lpstr>2013 Q1</vt:lpstr>
    </vt:vector>
  </TitlesOfParts>
  <Company>Storebrand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rune.salomonsen@storebrand.no</dc:creator>
  <cp:lastModifiedBy>Kahrs, Anne-Mette</cp:lastModifiedBy>
  <cp:lastPrinted>2013-05-08T12:17:07Z</cp:lastPrinted>
  <dcterms:created xsi:type="dcterms:W3CDTF">2013-05-08T10:42:16Z</dcterms:created>
  <dcterms:modified xsi:type="dcterms:W3CDTF">2019-02-12T12:35:34Z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-41215152</vt:i4>
  </property>
  <property fmtid="{D5CDD505-2E9C-101B-9397-08002B2CF9AE}" pid="3" name="_NewReviewCycle">
    <vt:lpwstr/>
  </property>
  <property fmtid="{D5CDD505-2E9C-101B-9397-08002B2CF9AE}" pid="4" name="_EmailSubject">
    <vt:lpwstr>Storebrand Boligkreditt AS Cover Pool Report</vt:lpwstr>
  </property>
  <property fmtid="{D5CDD505-2E9C-101B-9397-08002B2CF9AE}" pid="5" name="_AuthorEmail">
    <vt:lpwstr>rune.salomonsen@storebrand.no</vt:lpwstr>
  </property>
  <property fmtid="{D5CDD505-2E9C-101B-9397-08002B2CF9AE}" pid="6" name="_AuthorEmailDisplayName">
    <vt:lpwstr>Salomonsen, Rune</vt:lpwstr>
  </property>
  <property fmtid="{D5CDD505-2E9C-101B-9397-08002B2CF9AE}" pid="7" name="_ReviewingToolsShownOnce">
    <vt:lpwstr/>
  </property>
</Properties>
</file>